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870" tabRatio="439" activeTab="3"/>
  </bookViews>
  <sheets>
    <sheet name="TABLE_1" sheetId="1" r:id="rId1"/>
    <sheet name="TABLE_2" sheetId="2" r:id="rId2"/>
    <sheet name="TABLE 3" sheetId="3" r:id="rId3"/>
    <sheet name="TABLE_4" sheetId="4" r:id="rId4"/>
  </sheets>
  <definedNames>
    <definedName name="_xlnm.Print_Area" localSheetId="2">'TABLE 3'!$A$1:$C$44</definedName>
    <definedName name="_xlnm.Print_Area" localSheetId="0">'TABLE_1'!$A$1:$T$335</definedName>
    <definedName name="_xlnm.Print_Area" localSheetId="1">'TABLE_2'!$C$1:$S$133</definedName>
    <definedName name="_xlnm.Print_Area" localSheetId="3">'TABLE_4'!$B$1:$I$325</definedName>
    <definedName name="_xlnm.Print_Titles" localSheetId="0">'TABLE_1'!$9:$10</definedName>
    <definedName name="_xlnm.Print_Titles" localSheetId="1">'TABLE_2'!$6:$7</definedName>
    <definedName name="_xlnm.Print_Titles" localSheetId="3">'TABLE_4'!$3:$3</definedName>
    <definedName name="TABLE1">'TABLE_1'!$A$11:$J$331</definedName>
    <definedName name="TABLE1b">'TABLE_1'!$K$11:$T$331</definedName>
    <definedName name="TABLE1bTAGS">'TABLE_1'!$W$11:$W$331</definedName>
    <definedName name="TABLE1TAGS">'TABLE_1'!$W$11:$W$331</definedName>
    <definedName name="TABLE2">#REF!</definedName>
    <definedName name="TABLE2b">#REF!</definedName>
    <definedName name="TABLE2bTAGS">#REF!</definedName>
    <definedName name="TABLE2TAGS">#REF!</definedName>
    <definedName name="ucca1">'TABLE_1'!$A$109</definedName>
    <definedName name="ucca1a">'TABLE_1'!$X$108</definedName>
    <definedName name="ucca2">#REF!</definedName>
    <definedName name="ucca2a">#REF!</definedName>
    <definedName name="warwick1">'TABLE_1'!$A$321</definedName>
    <definedName name="warwick1a">'TABLE_1'!$X$319</definedName>
    <definedName name="warwick2">#REF!</definedName>
    <definedName name="warwick2a">#REF!</definedName>
  </definedNames>
  <calcPr fullCalcOnLoad="1"/>
</workbook>
</file>

<file path=xl/sharedStrings.xml><?xml version="1.0" encoding="utf-8"?>
<sst xmlns="http://schemas.openxmlformats.org/spreadsheetml/2006/main" count="1945" uniqueCount="1075">
  <si>
    <t>Figures in £s</t>
  </si>
  <si>
    <t>Institution</t>
  </si>
  <si>
    <t>x</t>
  </si>
  <si>
    <t>xx</t>
  </si>
  <si>
    <t>Teaching funds</t>
  </si>
  <si>
    <t>Further education colleges</t>
  </si>
  <si>
    <t>Hesainst</t>
  </si>
  <si>
    <t>Instname</t>
  </si>
  <si>
    <t>HESA/FEFC Institution code</t>
  </si>
  <si>
    <t xml:space="preserve">H-0047 </t>
  </si>
  <si>
    <t xml:space="preserve">H-0108 </t>
  </si>
  <si>
    <t xml:space="preserve">H-0109 </t>
  </si>
  <si>
    <t xml:space="preserve">H-0110 </t>
  </si>
  <si>
    <t xml:space="preserve">H-0127 </t>
  </si>
  <si>
    <t xml:space="preserve">H-0050 </t>
  </si>
  <si>
    <t xml:space="preserve">H-0111 </t>
  </si>
  <si>
    <t xml:space="preserve">H-0051 </t>
  </si>
  <si>
    <t xml:space="preserve">H-0112 </t>
  </si>
  <si>
    <t xml:space="preserve">H-0113 </t>
  </si>
  <si>
    <t xml:space="preserve">H-0114 </t>
  </si>
  <si>
    <t xml:space="preserve">H-0052 </t>
  </si>
  <si>
    <t xml:space="preserve">H-0053 </t>
  </si>
  <si>
    <t xml:space="preserve">H-0115 </t>
  </si>
  <si>
    <t xml:space="preserve">H-0056 </t>
  </si>
  <si>
    <t xml:space="preserve">H-0068 </t>
  </si>
  <si>
    <t xml:space="preserve">H-0057 </t>
  </si>
  <si>
    <t xml:space="preserve">H-0116 </t>
  </si>
  <si>
    <t xml:space="preserve">H-0117 </t>
  </si>
  <si>
    <t xml:space="preserve">H-0058 </t>
  </si>
  <si>
    <t xml:space="preserve">H-0118 </t>
  </si>
  <si>
    <t xml:space="preserve">H-0119 </t>
  </si>
  <si>
    <t xml:space="preserve">H-0131 </t>
  </si>
  <si>
    <t xml:space="preserve">H-0059 </t>
  </si>
  <si>
    <t xml:space="preserve">H-0060 </t>
  </si>
  <si>
    <t xml:space="preserve">H-0061 </t>
  </si>
  <si>
    <t xml:space="preserve">H-0120 </t>
  </si>
  <si>
    <t xml:space="preserve">H-0132 </t>
  </si>
  <si>
    <t xml:space="preserve">H-0121 </t>
  </si>
  <si>
    <t xml:space="preserve">H-0122 </t>
  </si>
  <si>
    <t xml:space="preserve">H-0063 </t>
  </si>
  <si>
    <t xml:space="preserve">H-0123 </t>
  </si>
  <si>
    <t xml:space="preserve">H-0124 </t>
  </si>
  <si>
    <t xml:space="preserve">H-0064 </t>
  </si>
  <si>
    <t xml:space="preserve">H-0125 </t>
  </si>
  <si>
    <t xml:space="preserve">H-0062 </t>
  </si>
  <si>
    <t xml:space="preserve">H-0126 </t>
  </si>
  <si>
    <t xml:space="preserve">H-0065 </t>
  </si>
  <si>
    <t xml:space="preserve">H-0152 </t>
  </si>
  <si>
    <t xml:space="preserve">H-0026 </t>
  </si>
  <si>
    <t xml:space="preserve">H-0066 </t>
  </si>
  <si>
    <t xml:space="preserve">H-0067 </t>
  </si>
  <si>
    <t xml:space="preserve">H-0154 </t>
  </si>
  <si>
    <t xml:space="preserve">H-0069 </t>
  </si>
  <si>
    <t xml:space="preserve">H-0155 </t>
  </si>
  <si>
    <t xml:space="preserve">H-0071 </t>
  </si>
  <si>
    <t xml:space="preserve">H-0001 </t>
  </si>
  <si>
    <t xml:space="preserve">H-0156 </t>
  </si>
  <si>
    <t xml:space="preserve">H-0072 </t>
  </si>
  <si>
    <t xml:space="preserve">H-0073 </t>
  </si>
  <si>
    <t xml:space="preserve">H-0074 </t>
  </si>
  <si>
    <t xml:space="preserve">H-0139 </t>
  </si>
  <si>
    <t xml:space="preserve">H-0157 </t>
  </si>
  <si>
    <t xml:space="preserve">H-0141 </t>
  </si>
  <si>
    <t xml:space="preserve">H-0158 </t>
  </si>
  <si>
    <t xml:space="preserve">H-0159 </t>
  </si>
  <si>
    <t xml:space="preserve">H-0075 </t>
  </si>
  <si>
    <t xml:space="preserve">H-0160 </t>
  </si>
  <si>
    <t xml:space="preserve">H-0076 </t>
  </si>
  <si>
    <t xml:space="preserve">H-0077 </t>
  </si>
  <si>
    <t xml:space="preserve">H-0078 </t>
  </si>
  <si>
    <t xml:space="preserve">H-0161 </t>
  </si>
  <si>
    <t xml:space="preserve">H-0162 </t>
  </si>
  <si>
    <t xml:space="preserve">H-0079 </t>
  </si>
  <si>
    <t xml:space="preserve">H-0080 </t>
  </si>
  <si>
    <t xml:space="preserve">H-0163 </t>
  </si>
  <si>
    <t xml:space="preserve">H-0083 </t>
  </si>
  <si>
    <t xml:space="preserve">H-0081 </t>
  </si>
  <si>
    <t xml:space="preserve">H-0085 </t>
  </si>
  <si>
    <t xml:space="preserve">H-0164 </t>
  </si>
  <si>
    <t xml:space="preserve">H-0048 </t>
  </si>
  <si>
    <t xml:space="preserve">H-0049 </t>
  </si>
  <si>
    <t xml:space="preserve">H-0009 </t>
  </si>
  <si>
    <t xml:space="preserve">H-0012 </t>
  </si>
  <si>
    <t xml:space="preserve">H-0054 </t>
  </si>
  <si>
    <t xml:space="preserve">H-0011 </t>
  </si>
  <si>
    <t xml:space="preserve">H-0082 </t>
  </si>
  <si>
    <t xml:space="preserve">H-0016 </t>
  </si>
  <si>
    <t xml:space="preserve">H-0021 </t>
  </si>
  <si>
    <t xml:space="preserve">H-0023 </t>
  </si>
  <si>
    <t xml:space="preserve">H-0027 </t>
  </si>
  <si>
    <t xml:space="preserve">H-0013 </t>
  </si>
  <si>
    <t xml:space="preserve">H-0031 </t>
  </si>
  <si>
    <t xml:space="preserve">H-0039 </t>
  </si>
  <si>
    <t xml:space="preserve">H-0037 </t>
  </si>
  <si>
    <t xml:space="preserve">H-0046 </t>
  </si>
  <si>
    <t xml:space="preserve">H-0007 </t>
  </si>
  <si>
    <t xml:space="preserve">H-0010 </t>
  </si>
  <si>
    <t xml:space="preserve">H-0002 </t>
  </si>
  <si>
    <t xml:space="preserve">H-0133 </t>
  </si>
  <si>
    <t xml:space="preserve">H-0017 </t>
  </si>
  <si>
    <t xml:space="preserve">H-0018 </t>
  </si>
  <si>
    <t xml:space="preserve">H-0135 </t>
  </si>
  <si>
    <t xml:space="preserve">H-0137 </t>
  </si>
  <si>
    <t xml:space="preserve">H-0138 </t>
  </si>
  <si>
    <t xml:space="preserve">H-0024 </t>
  </si>
  <si>
    <t xml:space="preserve">H-0028 </t>
  </si>
  <si>
    <t xml:space="preserve">H-0190 </t>
  </si>
  <si>
    <t xml:space="preserve">H-0146 </t>
  </si>
  <si>
    <t xml:space="preserve">H-0030 </t>
  </si>
  <si>
    <t xml:space="preserve">H-0032 </t>
  </si>
  <si>
    <t xml:space="preserve">H-0033 </t>
  </si>
  <si>
    <t xml:space="preserve">H-0003 </t>
  </si>
  <si>
    <t xml:space="preserve">H-0034 </t>
  </si>
  <si>
    <t xml:space="preserve">H-0035 </t>
  </si>
  <si>
    <t xml:space="preserve">H-0143 </t>
  </si>
  <si>
    <t xml:space="preserve">H-0145 </t>
  </si>
  <si>
    <t xml:space="preserve">H-0014 </t>
  </si>
  <si>
    <t xml:space="preserve">H-0038 </t>
  </si>
  <si>
    <t xml:space="preserve">H-0040 </t>
  </si>
  <si>
    <t xml:space="preserve">H-0041 </t>
  </si>
  <si>
    <t xml:space="preserve">H-0189 </t>
  </si>
  <si>
    <t xml:space="preserve">H-0149 </t>
  </si>
  <si>
    <t xml:space="preserve">H-0134 </t>
  </si>
  <si>
    <t xml:space="preserve">H-0151 </t>
  </si>
  <si>
    <t>Overall total</t>
  </si>
  <si>
    <t>HEI total</t>
  </si>
  <si>
    <t>FEC total</t>
  </si>
  <si>
    <t>Other recurrent teaching grants</t>
  </si>
  <si>
    <t>Widening participation</t>
  </si>
  <si>
    <t>Mainstream QR</t>
  </si>
  <si>
    <t>Included in quality-related research</t>
  </si>
  <si>
    <t xml:space="preserve">London weighting for mainstream QR </t>
  </si>
  <si>
    <t xml:space="preserve">H-0204 </t>
  </si>
  <si>
    <t xml:space="preserve">H-0206 </t>
  </si>
  <si>
    <t>QR Charity support fund</t>
  </si>
  <si>
    <t>QR business research element</t>
  </si>
  <si>
    <t>Other targeted allocations</t>
  </si>
  <si>
    <t xml:space="preserve">H-0200 </t>
  </si>
  <si>
    <t xml:space="preserve">H-0197 </t>
  </si>
  <si>
    <t xml:space="preserve">H-0188 </t>
  </si>
  <si>
    <t xml:space="preserve">H-0201 </t>
  </si>
  <si>
    <t xml:space="preserve">H-0199 </t>
  </si>
  <si>
    <t xml:space="preserve">H-0208 </t>
  </si>
  <si>
    <t xml:space="preserve">H-0205 </t>
  </si>
  <si>
    <t xml:space="preserve">H-0209 </t>
  </si>
  <si>
    <t xml:space="preserve">H-0202 </t>
  </si>
  <si>
    <t xml:space="preserve">H-0195 </t>
  </si>
  <si>
    <t xml:space="preserve">H-0210 </t>
  </si>
  <si>
    <t xml:space="preserve">L106762 </t>
  </si>
  <si>
    <t xml:space="preserve">L105948 </t>
  </si>
  <si>
    <t xml:space="preserve">L106542 </t>
  </si>
  <si>
    <t xml:space="preserve">L106319 </t>
  </si>
  <si>
    <t xml:space="preserve">L105658 </t>
  </si>
  <si>
    <t xml:space="preserve">L105582 </t>
  </si>
  <si>
    <t xml:space="preserve">L106749 </t>
  </si>
  <si>
    <t xml:space="preserve">L108529 </t>
  </si>
  <si>
    <t xml:space="preserve">L106815 </t>
  </si>
  <si>
    <t xml:space="preserve">L108311 </t>
  </si>
  <si>
    <t xml:space="preserve">L107531 </t>
  </si>
  <si>
    <t xml:space="preserve">L107906 </t>
  </si>
  <si>
    <t xml:space="preserve">L108325 </t>
  </si>
  <si>
    <t xml:space="preserve">L106454 </t>
  </si>
  <si>
    <t xml:space="preserve">L117454 </t>
  </si>
  <si>
    <t xml:space="preserve">L105367 </t>
  </si>
  <si>
    <t xml:space="preserve">L107513 </t>
  </si>
  <si>
    <t xml:space="preserve">L105154 </t>
  </si>
  <si>
    <t xml:space="preserve">L111726 </t>
  </si>
  <si>
    <t xml:space="preserve">L112389 </t>
  </si>
  <si>
    <t xml:space="preserve">L108499 </t>
  </si>
  <si>
    <t xml:space="preserve">L107096 </t>
  </si>
  <si>
    <t xml:space="preserve">L108526 </t>
  </si>
  <si>
    <t xml:space="preserve">L108536 </t>
  </si>
  <si>
    <t xml:space="preserve">L107552 </t>
  </si>
  <si>
    <t xml:space="preserve">L105714 </t>
  </si>
  <si>
    <t xml:space="preserve">L107017 </t>
  </si>
  <si>
    <t xml:space="preserve">L107019 </t>
  </si>
  <si>
    <t xml:space="preserve">L106374 </t>
  </si>
  <si>
    <t xml:space="preserve">L106809 </t>
  </si>
  <si>
    <t xml:space="preserve">L112380 </t>
  </si>
  <si>
    <t xml:space="preserve">L108460 </t>
  </si>
  <si>
    <t xml:space="preserve">L108459 </t>
  </si>
  <si>
    <t xml:space="preserve">L106602 </t>
  </si>
  <si>
    <t xml:space="preserve">L108458 </t>
  </si>
  <si>
    <t xml:space="preserve">L106583 </t>
  </si>
  <si>
    <t xml:space="preserve">L107632 </t>
  </si>
  <si>
    <t xml:space="preserve">L108457 </t>
  </si>
  <si>
    <t xml:space="preserve">L108521 </t>
  </si>
  <si>
    <t xml:space="preserve">L106441 </t>
  </si>
  <si>
    <t xml:space="preserve">L108535 </t>
  </si>
  <si>
    <t xml:space="preserve">L106633 </t>
  </si>
  <si>
    <t xml:space="preserve">L110218 </t>
  </si>
  <si>
    <t xml:space="preserve">L106834 </t>
  </si>
  <si>
    <t xml:space="preserve">L107157 </t>
  </si>
  <si>
    <t xml:space="preserve">L106689 </t>
  </si>
  <si>
    <t xml:space="preserve">L108322 </t>
  </si>
  <si>
    <t xml:space="preserve">L108514 </t>
  </si>
  <si>
    <t xml:space="preserve">L106476 </t>
  </si>
  <si>
    <t xml:space="preserve">L105623 </t>
  </si>
  <si>
    <t xml:space="preserve">L105674 </t>
  </si>
  <si>
    <t xml:space="preserve">L110223 </t>
  </si>
  <si>
    <t xml:space="preserve">L106915 </t>
  </si>
  <si>
    <t xml:space="preserve">L109293 </t>
  </si>
  <si>
    <t xml:space="preserve">L108345 </t>
  </si>
  <si>
    <t xml:space="preserve">L106966 </t>
  </si>
  <si>
    <t xml:space="preserve">L108661 </t>
  </si>
  <si>
    <t xml:space="preserve">L106985 </t>
  </si>
  <si>
    <t xml:space="preserve">L107722 </t>
  </si>
  <si>
    <t xml:space="preserve">L108408 </t>
  </si>
  <si>
    <t xml:space="preserve">L110221 </t>
  </si>
  <si>
    <t xml:space="preserve">L107111 </t>
  </si>
  <si>
    <t xml:space="preserve">L108505 </t>
  </si>
  <si>
    <t xml:space="preserve">L106641 </t>
  </si>
  <si>
    <t xml:space="preserve">L106706 </t>
  </si>
  <si>
    <t xml:space="preserve">L107949 </t>
  </si>
  <si>
    <t xml:space="preserve">L106442 </t>
  </si>
  <si>
    <t xml:space="preserve">L106734 </t>
  </si>
  <si>
    <t xml:space="preserve">L108782 </t>
  </si>
  <si>
    <t xml:space="preserve">L108501 </t>
  </si>
  <si>
    <t xml:space="preserve">L107495 </t>
  </si>
  <si>
    <t xml:space="preserve">L116105 </t>
  </si>
  <si>
    <t xml:space="preserve">L106513 </t>
  </si>
  <si>
    <t xml:space="preserve">L108449 </t>
  </si>
  <si>
    <t xml:space="preserve">L106896 </t>
  </si>
  <si>
    <t xml:space="preserve">L108493 </t>
  </si>
  <si>
    <t xml:space="preserve">L108348 </t>
  </si>
  <si>
    <t xml:space="preserve">L105110 </t>
  </si>
  <si>
    <t xml:space="preserve">L106996 </t>
  </si>
  <si>
    <t xml:space="preserve">L106366 </t>
  </si>
  <si>
    <t xml:space="preserve">L108488 </t>
  </si>
  <si>
    <t xml:space="preserve">L108485 </t>
  </si>
  <si>
    <t xml:space="preserve">L108483 </t>
  </si>
  <si>
    <t xml:space="preserve">L108484 </t>
  </si>
  <si>
    <t xml:space="preserve">L107121 </t>
  </si>
  <si>
    <t xml:space="preserve">L106614 </t>
  </si>
  <si>
    <t xml:space="preserve">L106618 </t>
  </si>
  <si>
    <t xml:space="preserve">L105907 </t>
  </si>
  <si>
    <t xml:space="preserve">L105420 </t>
  </si>
  <si>
    <t xml:space="preserve">L106863 </t>
  </si>
  <si>
    <t xml:space="preserve">L106648 </t>
  </si>
  <si>
    <t xml:space="preserve">L106445 </t>
  </si>
  <si>
    <t xml:space="preserve">L109044 </t>
  </si>
  <si>
    <t xml:space="preserve">L106868 </t>
  </si>
  <si>
    <t xml:space="preserve">L107010 </t>
  </si>
  <si>
    <t xml:space="preserve">L108382 </t>
  </si>
  <si>
    <t xml:space="preserve">L117297 </t>
  </si>
  <si>
    <t xml:space="preserve">L107770 </t>
  </si>
  <si>
    <t xml:space="preserve">L108440 </t>
  </si>
  <si>
    <t xml:space="preserve">L105118 </t>
  </si>
  <si>
    <t xml:space="preserve">L106448 </t>
  </si>
  <si>
    <t xml:space="preserve">L105603 </t>
  </si>
  <si>
    <t xml:space="preserve">L107960 </t>
  </si>
  <si>
    <t xml:space="preserve">L107143 </t>
  </si>
  <si>
    <t xml:space="preserve">L105653 </t>
  </si>
  <si>
    <t xml:space="preserve">L107785 </t>
  </si>
  <si>
    <t xml:space="preserve">L109912 </t>
  </si>
  <si>
    <t xml:space="preserve">L108474 </t>
  </si>
  <si>
    <t xml:space="preserve">L106655 </t>
  </si>
  <si>
    <t xml:space="preserve">L107575 </t>
  </si>
  <si>
    <t>Higher education institutions</t>
  </si>
  <si>
    <t>Teaching enhancement and student success</t>
  </si>
  <si>
    <t>RDP supervision fund</t>
  </si>
  <si>
    <t>Research funds</t>
  </si>
  <si>
    <t>Special funding for National Research Libraries</t>
  </si>
  <si>
    <t xml:space="preserve">L106596 </t>
  </si>
  <si>
    <t xml:space="preserve">L106368 </t>
  </si>
  <si>
    <t xml:space="preserve">L112173 </t>
  </si>
  <si>
    <t xml:space="preserve">L108524 </t>
  </si>
  <si>
    <t xml:space="preserve">L107909 </t>
  </si>
  <si>
    <t xml:space="preserve">L118778 </t>
  </si>
  <si>
    <t xml:space="preserve">L118446 </t>
  </si>
  <si>
    <t xml:space="preserve">L108406 </t>
  </si>
  <si>
    <t>Total research       funding</t>
  </si>
  <si>
    <t>Total teaching funding</t>
  </si>
  <si>
    <t>Somerset College</t>
  </si>
  <si>
    <t>Annex B Tables</t>
  </si>
  <si>
    <t>Purpose</t>
  </si>
  <si>
    <t>Third stream</t>
  </si>
  <si>
    <t>South Leicestershire College</t>
  </si>
  <si>
    <t xml:space="preserve">L106775 </t>
  </si>
  <si>
    <t>H-0211</t>
  </si>
  <si>
    <t>Table 1     Recurrent grant for academic year 2012-13</t>
  </si>
  <si>
    <t>Total recurrent            grant              2012-13</t>
  </si>
  <si>
    <t>Funding for old-regime students (mainstream)</t>
  </si>
  <si>
    <t>Funding for old-regime students (co-funding)</t>
  </si>
  <si>
    <t>High cost funding for new-regime students</t>
  </si>
  <si>
    <t>Accrington and Rossendale College</t>
  </si>
  <si>
    <t>Askham Bryan College</t>
  </si>
  <si>
    <t>Barking College</t>
  </si>
  <si>
    <t xml:space="preserve">L108532 </t>
  </si>
  <si>
    <t xml:space="preserve">Barnet and Southgate college </t>
  </si>
  <si>
    <t>Basingstoke College of Technology</t>
  </si>
  <si>
    <t>Bedford College</t>
  </si>
  <si>
    <t>Bexley College</t>
  </si>
  <si>
    <t>Birmingham Metropolitan College</t>
  </si>
  <si>
    <t>Bishop Burton College</t>
  </si>
  <si>
    <t>Blackburn College</t>
  </si>
  <si>
    <t>Blackpool and The Fylde College</t>
  </si>
  <si>
    <t>Bolton College</t>
  </si>
  <si>
    <t>Bradford College</t>
  </si>
  <si>
    <t>Bridgwater College</t>
  </si>
  <si>
    <t xml:space="preserve">L105711 </t>
  </si>
  <si>
    <t xml:space="preserve">Bromley College of Further and Higher Education </t>
  </si>
  <si>
    <t>Brooklands College</t>
  </si>
  <si>
    <t xml:space="preserve">L106763 </t>
  </si>
  <si>
    <t xml:space="preserve">Brooksby Melton College </t>
  </si>
  <si>
    <t xml:space="preserve">L106751 </t>
  </si>
  <si>
    <t xml:space="preserve">Burnley College </t>
  </si>
  <si>
    <t>Calderdale College</t>
  </si>
  <si>
    <t xml:space="preserve">L106717 </t>
  </si>
  <si>
    <t xml:space="preserve">Canterbury College </t>
  </si>
  <si>
    <t>Carlisle College</t>
  </si>
  <si>
    <t xml:space="preserve">L110211 </t>
  </si>
  <si>
    <t xml:space="preserve">Carshalton College </t>
  </si>
  <si>
    <t>Central Sussex College</t>
  </si>
  <si>
    <t>Chesterfield College</t>
  </si>
  <si>
    <t>Chichester College</t>
  </si>
  <si>
    <t>City of Bath College</t>
  </si>
  <si>
    <t>City College, Birmingham</t>
  </si>
  <si>
    <t xml:space="preserve">L106098 </t>
  </si>
  <si>
    <t xml:space="preserve">City College Brighton and Hove </t>
  </si>
  <si>
    <t xml:space="preserve">L105156 </t>
  </si>
  <si>
    <t xml:space="preserve">City of Bristol College </t>
  </si>
  <si>
    <t>City College, Coventry</t>
  </si>
  <si>
    <t xml:space="preserve">L107479 </t>
  </si>
  <si>
    <t xml:space="preserve">The College of Haringey, Enfield and North East London </t>
  </si>
  <si>
    <t>City College Plymouth</t>
  </si>
  <si>
    <t>City of Sunderland College</t>
  </si>
  <si>
    <t>City of Westminster College</t>
  </si>
  <si>
    <t>Cleveland College of Art and Design</t>
  </si>
  <si>
    <t>Craven College</t>
  </si>
  <si>
    <t>Croydon College</t>
  </si>
  <si>
    <t xml:space="preserve">L106490 </t>
  </si>
  <si>
    <t xml:space="preserve">Cornwall College </t>
  </si>
  <si>
    <t>Dearne Valley College</t>
  </si>
  <si>
    <t>Derby College</t>
  </si>
  <si>
    <t>Doncaster College</t>
  </si>
  <si>
    <t>Dudley College</t>
  </si>
  <si>
    <t>Ealing Hammersmith &amp; West London College</t>
  </si>
  <si>
    <t>East Riding College</t>
  </si>
  <si>
    <t>Eastleigh College</t>
  </si>
  <si>
    <t>Exeter College</t>
  </si>
  <si>
    <t>Fareham College</t>
  </si>
  <si>
    <t>Farnborough College of Technology</t>
  </si>
  <si>
    <t xml:space="preserve">L106457 </t>
  </si>
  <si>
    <t xml:space="preserve">Furness College </t>
  </si>
  <si>
    <t>Gateshead College</t>
  </si>
  <si>
    <t>Gloucestershire College</t>
  </si>
  <si>
    <t>The Grimsby Institute</t>
  </si>
  <si>
    <t>Guildford College of F &amp; HE</t>
  </si>
  <si>
    <t xml:space="preserve">L107708 </t>
  </si>
  <si>
    <t xml:space="preserve">Hadlow College </t>
  </si>
  <si>
    <t>Halesowen College</t>
  </si>
  <si>
    <t xml:space="preserve">L108767 </t>
  </si>
  <si>
    <t xml:space="preserve">Harrow College </t>
  </si>
  <si>
    <t xml:space="preserve">L106586 </t>
  </si>
  <si>
    <t xml:space="preserve">Hartpury College </t>
  </si>
  <si>
    <t>Havering College of F &amp; HE</t>
  </si>
  <si>
    <t>Henley College Coventry</t>
  </si>
  <si>
    <t>Hereford College of Arts</t>
  </si>
  <si>
    <t>Herefordshire College of Technology</t>
  </si>
  <si>
    <t>Highbury College, Portsmouth</t>
  </si>
  <si>
    <t>Hopwood Hall College</t>
  </si>
  <si>
    <t>Hull College</t>
  </si>
  <si>
    <t>Kensington and Chelsea College</t>
  </si>
  <si>
    <t>Kingston College</t>
  </si>
  <si>
    <t xml:space="preserve">L106536 </t>
  </si>
  <si>
    <t xml:space="preserve">Kingston Maurward College </t>
  </si>
  <si>
    <t>Kirklees College</t>
  </si>
  <si>
    <t>Lakes College - West Cumbria</t>
  </si>
  <si>
    <t xml:space="preserve">L107582 </t>
  </si>
  <si>
    <t xml:space="preserve">Leeds College of Building </t>
  </si>
  <si>
    <t>Leeds City College</t>
  </si>
  <si>
    <t>Leicester College</t>
  </si>
  <si>
    <t>Lewisham College</t>
  </si>
  <si>
    <t>Lincoln College</t>
  </si>
  <si>
    <t>Liverpool Community College</t>
  </si>
  <si>
    <t>Loughborough College</t>
  </si>
  <si>
    <t>Macclesfield College</t>
  </si>
  <si>
    <t>The Manchester College</t>
  </si>
  <si>
    <t xml:space="preserve">L108653 </t>
  </si>
  <si>
    <t xml:space="preserve">Milton Keynes College </t>
  </si>
  <si>
    <t>Moulton College</t>
  </si>
  <si>
    <t xml:space="preserve">L106924 </t>
  </si>
  <si>
    <t xml:space="preserve">Myerscough College </t>
  </si>
  <si>
    <t>New College, Durham</t>
  </si>
  <si>
    <t>New College, Nottingham</t>
  </si>
  <si>
    <t>New College Stamford</t>
  </si>
  <si>
    <t>New College, Telford</t>
  </si>
  <si>
    <t>Newbury College</t>
  </si>
  <si>
    <t>Newcastle College</t>
  </si>
  <si>
    <t>North East Surrey College of Technology</t>
  </si>
  <si>
    <t>North East Worcestershire College</t>
  </si>
  <si>
    <t>North Lindsey College</t>
  </si>
  <si>
    <t>North Nottinghamshire College</t>
  </si>
  <si>
    <t>North Warwickshire and Hinckley College</t>
  </si>
  <si>
    <t>North West Kent College of Technology</t>
  </si>
  <si>
    <t>The College of North West London</t>
  </si>
  <si>
    <t>Northbrook College, Sussex</t>
  </si>
  <si>
    <t>Northumberland College</t>
  </si>
  <si>
    <t>Oxford and Cherwell Valley College</t>
  </si>
  <si>
    <t xml:space="preserve">L106409 </t>
  </si>
  <si>
    <t xml:space="preserve">Peterborough Regional College </t>
  </si>
  <si>
    <t xml:space="preserve">L106509 </t>
  </si>
  <si>
    <t xml:space="preserve">Petroc </t>
  </si>
  <si>
    <t xml:space="preserve">L107525 </t>
  </si>
  <si>
    <t xml:space="preserve">Plumpton College </t>
  </si>
  <si>
    <t>Plymouth College of Art</t>
  </si>
  <si>
    <t>Richmond upon Thames College</t>
  </si>
  <si>
    <t>Riverside College</t>
  </si>
  <si>
    <t>Rotherham College of Arts and Technology</t>
  </si>
  <si>
    <t>Ruskin College</t>
  </si>
  <si>
    <t>Salford City College</t>
  </si>
  <si>
    <t>Sandwell College</t>
  </si>
  <si>
    <t xml:space="preserve">L105583 </t>
  </si>
  <si>
    <t xml:space="preserve">Selby College </t>
  </si>
  <si>
    <t>The Sheffield College</t>
  </si>
  <si>
    <t>The Solihull College</t>
  </si>
  <si>
    <t xml:space="preserve">L107538 </t>
  </si>
  <si>
    <t>South Downs College</t>
  </si>
  <si>
    <t>South Nottingham College</t>
  </si>
  <si>
    <t>South Thames College</t>
  </si>
  <si>
    <t>South Tyneside College</t>
  </si>
  <si>
    <t>South and  West Kent College</t>
  </si>
  <si>
    <t>Southampton City College</t>
  </si>
  <si>
    <t xml:space="preserve">L106934 </t>
  </si>
  <si>
    <t xml:space="preserve">Southport College </t>
  </si>
  <si>
    <t>Sparsholt College, Hampshire</t>
  </si>
  <si>
    <t>St Helens College</t>
  </si>
  <si>
    <t>Stephenson College</t>
  </si>
  <si>
    <t>Stockport College</t>
  </si>
  <si>
    <t>Stourbridge College</t>
  </si>
  <si>
    <t>Stratford upon Avon College</t>
  </si>
  <si>
    <t>Swindon College</t>
  </si>
  <si>
    <t>Tameside College</t>
  </si>
  <si>
    <t>Telford College of Arts and Technology</t>
  </si>
  <si>
    <t>Totton College</t>
  </si>
  <si>
    <t>Trafford College</t>
  </si>
  <si>
    <t>Tyne Metropolitan College</t>
  </si>
  <si>
    <t>Uxbridge College</t>
  </si>
  <si>
    <t>Wakefield College</t>
  </si>
  <si>
    <t>Walsall College</t>
  </si>
  <si>
    <t>Warwickshire College</t>
  </si>
  <si>
    <t>West Nottinghamshire College</t>
  </si>
  <si>
    <t>West Thames College</t>
  </si>
  <si>
    <t>Westminster Kingsway College</t>
  </si>
  <si>
    <t xml:space="preserve">L106540 </t>
  </si>
  <si>
    <t xml:space="preserve">Weymouth College </t>
  </si>
  <si>
    <t>Wigan and Leigh College</t>
  </si>
  <si>
    <t>Wiltshire College</t>
  </si>
  <si>
    <t>Wirral Metropolitan College</t>
  </si>
  <si>
    <t>Worcester College of Technology</t>
  </si>
  <si>
    <t>York College</t>
  </si>
  <si>
    <t xml:space="preserve">L121223 </t>
  </si>
  <si>
    <t>South Gloucestershire and Stroud College</t>
  </si>
  <si>
    <t>Anglia Ruskin University</t>
  </si>
  <si>
    <t>Aston University</t>
  </si>
  <si>
    <t>University of Bath</t>
  </si>
  <si>
    <t>Bath Spa University</t>
  </si>
  <si>
    <t>University of Bedfordshire</t>
  </si>
  <si>
    <t>Birkbeck College</t>
  </si>
  <si>
    <t>University of Birmingham</t>
  </si>
  <si>
    <t>BCU</t>
  </si>
  <si>
    <t>University College Birmingham</t>
  </si>
  <si>
    <t>Bishop Grosseteste University College</t>
  </si>
  <si>
    <t>University of Bolton</t>
  </si>
  <si>
    <t>Arts University College at Bournemouth</t>
  </si>
  <si>
    <t>Bournemouth University</t>
  </si>
  <si>
    <t>University of Bradford</t>
  </si>
  <si>
    <t>University of Brighton</t>
  </si>
  <si>
    <t>University of Bristol</t>
  </si>
  <si>
    <t>Brunel University</t>
  </si>
  <si>
    <t>Buckinghamshire New University</t>
  </si>
  <si>
    <t>University of Cambridge</t>
  </si>
  <si>
    <t>Institute of Cancer Research</t>
  </si>
  <si>
    <t>Canterbury Christ Church University</t>
  </si>
  <si>
    <t>University of Central Lancashire</t>
  </si>
  <si>
    <t>Central School of Speech and Drama</t>
  </si>
  <si>
    <t>University of Chester</t>
  </si>
  <si>
    <t>University of Chichester</t>
  </si>
  <si>
    <t>City University, London</t>
  </si>
  <si>
    <t>Courtauld Institute of Art</t>
  </si>
  <si>
    <t>Coventry University</t>
  </si>
  <si>
    <t>Cranfield University</t>
  </si>
  <si>
    <t>University for the Creative Arts</t>
  </si>
  <si>
    <t>University of Cumbria</t>
  </si>
  <si>
    <t>Conservatoire for Dance and Drama</t>
  </si>
  <si>
    <t>De Montfort University</t>
  </si>
  <si>
    <t>University of Derby</t>
  </si>
  <si>
    <t>University of Durham</t>
  </si>
  <si>
    <t>University of East Anglia</t>
  </si>
  <si>
    <t>University of East London</t>
  </si>
  <si>
    <t>Edge Hill University</t>
  </si>
  <si>
    <t>Institute of Education</t>
  </si>
  <si>
    <t>University of Essex</t>
  </si>
  <si>
    <t>University of Exeter</t>
  </si>
  <si>
    <t>University College Falmouth</t>
  </si>
  <si>
    <t>University of Gloucestershire</t>
  </si>
  <si>
    <t>Goldsmiths College</t>
  </si>
  <si>
    <t>University of Greenwich</t>
  </si>
  <si>
    <t>Guildhall School of Music &amp; Drama</t>
  </si>
  <si>
    <t>Harper Adams University College</t>
  </si>
  <si>
    <t>University of Hertfordshire</t>
  </si>
  <si>
    <t>Heythrop College</t>
  </si>
  <si>
    <t>University of Huddersfield</t>
  </si>
  <si>
    <t>University of Hull</t>
  </si>
  <si>
    <t>Imperial College</t>
  </si>
  <si>
    <t>Keele University</t>
  </si>
  <si>
    <t>University of Kent</t>
  </si>
  <si>
    <t>King's College London</t>
  </si>
  <si>
    <t>Kingston University</t>
  </si>
  <si>
    <t>Lancaster University</t>
  </si>
  <si>
    <t>University of Leeds</t>
  </si>
  <si>
    <t>Leeds Metropolitan University</t>
  </si>
  <si>
    <t>Leeds College of Art</t>
  </si>
  <si>
    <t>Leeds Trinity University College</t>
  </si>
  <si>
    <t>University of Leicester</t>
  </si>
  <si>
    <t>University of Lincoln</t>
  </si>
  <si>
    <t>University of Liverpool</t>
  </si>
  <si>
    <t>Liverpool Hope University</t>
  </si>
  <si>
    <t>Liverpool John Moores University</t>
  </si>
  <si>
    <t>Liverpool Institute for Performing Arts</t>
  </si>
  <si>
    <t>University of the Arts London</t>
  </si>
  <si>
    <t>University of London</t>
  </si>
  <si>
    <t>University College London</t>
  </si>
  <si>
    <t>London Business School</t>
  </si>
  <si>
    <t>London Sch of Economics &amp; Political Sci</t>
  </si>
  <si>
    <t>London Sch. of Hygiene &amp; Tropical Med.</t>
  </si>
  <si>
    <t>London Metropolitan University</t>
  </si>
  <si>
    <t>London South Bank University</t>
  </si>
  <si>
    <t>Loughborough University</t>
  </si>
  <si>
    <t>University of Manchester</t>
  </si>
  <si>
    <t>Manchester Metropolitan University</t>
  </si>
  <si>
    <t>Middlesex University</t>
  </si>
  <si>
    <t>University of Newcastle</t>
  </si>
  <si>
    <t>Newman University College</t>
  </si>
  <si>
    <t>University of Northampton</t>
  </si>
  <si>
    <t>Northumbria University</t>
  </si>
  <si>
    <t>Norwich University College of the Arts</t>
  </si>
  <si>
    <t>University of Nottingham</t>
  </si>
  <si>
    <t>Nottingham Trent University</t>
  </si>
  <si>
    <t>Open University</t>
  </si>
  <si>
    <t>School of Oriental and African Studies</t>
  </si>
  <si>
    <t>University of Oxford</t>
  </si>
  <si>
    <t>Oxford Brookes University</t>
  </si>
  <si>
    <t>University of Plymouth</t>
  </si>
  <si>
    <t>University College Plymouth</t>
  </si>
  <si>
    <t>University of Portsmouth</t>
  </si>
  <si>
    <t>Queen Mary, University of London</t>
  </si>
  <si>
    <t>Ravensbourne College</t>
  </si>
  <si>
    <t>University of Reading</t>
  </si>
  <si>
    <t>Roehampton University</t>
  </si>
  <si>
    <t>Rose Bruford College</t>
  </si>
  <si>
    <t>Royal Academy of Music</t>
  </si>
  <si>
    <t>Royal Agricultural College</t>
  </si>
  <si>
    <t>Royal College of Art</t>
  </si>
  <si>
    <t>Royal College of Music</t>
  </si>
  <si>
    <t>Royal Holloway, University of London</t>
  </si>
  <si>
    <t>Royal Northern College of Music</t>
  </si>
  <si>
    <t>Royal Veterinary College</t>
  </si>
  <si>
    <t>St George's Hospital Medical School</t>
  </si>
  <si>
    <t>St Mary's University College</t>
  </si>
  <si>
    <t>University of Salford</t>
  </si>
  <si>
    <t>University of Sheffield</t>
  </si>
  <si>
    <t>Sheffield Hallam University</t>
  </si>
  <si>
    <t>University of Southampton</t>
  </si>
  <si>
    <t>Southampton Solent University</t>
  </si>
  <si>
    <t>Staffordshire University</t>
  </si>
  <si>
    <t>University Campus Suffolk</t>
  </si>
  <si>
    <t>University of Sunderland</t>
  </si>
  <si>
    <t>University of Surrey</t>
  </si>
  <si>
    <t>University of Sussex</t>
  </si>
  <si>
    <t>University of Teesside</t>
  </si>
  <si>
    <t>Trinity Laban</t>
  </si>
  <si>
    <t>University of Warwick</t>
  </si>
  <si>
    <t>University of West of England, Bristol</t>
  </si>
  <si>
    <t>Thames Valley University</t>
  </si>
  <si>
    <t>University of Westminster</t>
  </si>
  <si>
    <t>University of Winchester</t>
  </si>
  <si>
    <t>University of Wolverhampton</t>
  </si>
  <si>
    <t>University of Worcester</t>
  </si>
  <si>
    <t>Writtle College</t>
  </si>
  <si>
    <t>University of York</t>
  </si>
  <si>
    <t>York St John University</t>
  </si>
  <si>
    <t xml:space="preserve">L105019 </t>
  </si>
  <si>
    <t xml:space="preserve">Amersham and Wycombe College </t>
  </si>
  <si>
    <t xml:space="preserve">L108439 </t>
  </si>
  <si>
    <t xml:space="preserve">Ashton-under-Lyne Sixth Form College </t>
  </si>
  <si>
    <t xml:space="preserve">L108983 </t>
  </si>
  <si>
    <t xml:space="preserve">Aylesbury College </t>
  </si>
  <si>
    <t xml:space="preserve">L105000 </t>
  </si>
  <si>
    <t xml:space="preserve">Barnfield College </t>
  </si>
  <si>
    <t xml:space="preserve">L107013 </t>
  </si>
  <si>
    <t xml:space="preserve">Barnsley College </t>
  </si>
  <si>
    <t xml:space="preserve">L105023 </t>
  </si>
  <si>
    <t xml:space="preserve">Berkshire College of Agriculture </t>
  </si>
  <si>
    <t xml:space="preserve">L107641 </t>
  </si>
  <si>
    <t xml:space="preserve">Boston College </t>
  </si>
  <si>
    <t xml:space="preserve">L106532 </t>
  </si>
  <si>
    <t xml:space="preserve">The Bournemouth and Poole College </t>
  </si>
  <si>
    <t xml:space="preserve">L108468 </t>
  </si>
  <si>
    <t xml:space="preserve">Brockenhurst College </t>
  </si>
  <si>
    <t xml:space="preserve">L108518 </t>
  </si>
  <si>
    <t xml:space="preserve">City and Islington College </t>
  </si>
  <si>
    <t xml:space="preserve">L106388 </t>
  </si>
  <si>
    <t xml:space="preserve">City of Wolverhampton College </t>
  </si>
  <si>
    <t xml:space="preserve">L106564 </t>
  </si>
  <si>
    <t xml:space="preserve">Colchester Institute </t>
  </si>
  <si>
    <t xml:space="preserve">L108523 </t>
  </si>
  <si>
    <t xml:space="preserve">Hackney Community College </t>
  </si>
  <si>
    <t xml:space="preserve">L108367 </t>
  </si>
  <si>
    <t xml:space="preserve">Holy Cross College </t>
  </si>
  <si>
    <t xml:space="preserve">L106900 </t>
  </si>
  <si>
    <t xml:space="preserve">Hugh Baird College </t>
  </si>
  <si>
    <t xml:space="preserve">L106462 </t>
  </si>
  <si>
    <t xml:space="preserve">Kendal College </t>
  </si>
  <si>
    <t xml:space="preserve">L106909 </t>
  </si>
  <si>
    <t xml:space="preserve">Knowsley Community College </t>
  </si>
  <si>
    <t xml:space="preserve">L106733 </t>
  </si>
  <si>
    <t xml:space="preserve">Mid-Kent College of Higher and Further Education </t>
  </si>
  <si>
    <t xml:space="preserve">L108507 </t>
  </si>
  <si>
    <t xml:space="preserve">Newham College of Further Education </t>
  </si>
  <si>
    <t xml:space="preserve">L105010 </t>
  </si>
  <si>
    <t xml:space="preserve">North Hertfordshire College </t>
  </si>
  <si>
    <t xml:space="preserve">L106947 </t>
  </si>
  <si>
    <t xml:space="preserve">Norwich City College of Further and Higher Education </t>
  </si>
  <si>
    <t xml:space="preserve">L110734 </t>
  </si>
  <si>
    <t xml:space="preserve">The Oldham College </t>
  </si>
  <si>
    <t xml:space="preserve">L108405 </t>
  </si>
  <si>
    <t xml:space="preserve">Peter Symonds College </t>
  </si>
  <si>
    <t xml:space="preserve">L108623 </t>
  </si>
  <si>
    <t xml:space="preserve">Preston College </t>
  </si>
  <si>
    <t xml:space="preserve">L107537 </t>
  </si>
  <si>
    <t xml:space="preserve">Richard Huish College </t>
  </si>
  <si>
    <t xml:space="preserve">L108625 </t>
  </si>
  <si>
    <t xml:space="preserve">Runshaw College </t>
  </si>
  <si>
    <t xml:space="preserve">L105074 </t>
  </si>
  <si>
    <t xml:space="preserve">South Birmingham College </t>
  </si>
  <si>
    <t xml:space="preserve">L108487 </t>
  </si>
  <si>
    <t xml:space="preserve">South Devon College </t>
  </si>
  <si>
    <t xml:space="preserve">L106569 </t>
  </si>
  <si>
    <t xml:space="preserve">South Essex College of Further and Higher Education </t>
  </si>
  <si>
    <t xml:space="preserve">L108339 </t>
  </si>
  <si>
    <t xml:space="preserve">St Mary's College, Blackburn </t>
  </si>
  <si>
    <t xml:space="preserve">L107542 </t>
  </si>
  <si>
    <t xml:space="preserve">Strode College </t>
  </si>
  <si>
    <t xml:space="preserve">L111809 </t>
  </si>
  <si>
    <t xml:space="preserve">Sussex Downs College </t>
  </si>
  <si>
    <t xml:space="preserve">L108441 </t>
  </si>
  <si>
    <t xml:space="preserve">Truro and Penwith College </t>
  </si>
  <si>
    <t xml:space="preserve">L105242 </t>
  </si>
  <si>
    <t xml:space="preserve">Weston College </t>
  </si>
  <si>
    <t xml:space="preserve">L108346 </t>
  </si>
  <si>
    <t xml:space="preserve">The Working Men's College </t>
  </si>
  <si>
    <t xml:space="preserve">L107546 </t>
  </si>
  <si>
    <t xml:space="preserve">Yeovil College </t>
  </si>
  <si>
    <t xml:space="preserve">L106483 </t>
  </si>
  <si>
    <t>Bicton College</t>
  </si>
  <si>
    <t xml:space="preserve">L108527 </t>
  </si>
  <si>
    <t>Cambridge Regional College</t>
  </si>
  <si>
    <t xml:space="preserve">L105017 </t>
  </si>
  <si>
    <t>Central Bedfordshire College</t>
  </si>
  <si>
    <t xml:space="preserve">L106949 </t>
  </si>
  <si>
    <t>Easton College</t>
  </si>
  <si>
    <t xml:space="preserve">L108462 </t>
  </si>
  <si>
    <t>Stanmore College</t>
  </si>
  <si>
    <t>Bishop Grosseteste University College, Lincoln</t>
  </si>
  <si>
    <t>University College Plymouth St Mark &amp; St John</t>
  </si>
  <si>
    <t>Ravensbourne</t>
  </si>
  <si>
    <t>Trinity Laban Conservatoire of Music and Dance</t>
  </si>
  <si>
    <t>Birmingham City University</t>
  </si>
  <si>
    <t>University of Northumbria at Newcastle</t>
  </si>
  <si>
    <t>Teesside University</t>
  </si>
  <si>
    <t>The University of West London</t>
  </si>
  <si>
    <t>University of the West of England, Bristol</t>
  </si>
  <si>
    <t>Goldsmiths' College</t>
  </si>
  <si>
    <t>Imperial College London</t>
  </si>
  <si>
    <t>London School of Economics and Political Science</t>
  </si>
  <si>
    <t>London School of Hygiene &amp; Tropical Medicine</t>
  </si>
  <si>
    <t>University of Newcastle upon Tyne</t>
  </si>
  <si>
    <t>The Arts University College at Bournemouth</t>
  </si>
  <si>
    <t>Universities of East Anglia and Essex: Joint Provision at University Campus Suffolk</t>
  </si>
  <si>
    <t>Barnfield College</t>
  </si>
  <si>
    <t>North Hertfordshire College</t>
  </si>
  <si>
    <t>Amersham and Wycombe College</t>
  </si>
  <si>
    <t>Berkshire College of Agriculture</t>
  </si>
  <si>
    <t>South Birmingham College</t>
  </si>
  <si>
    <t>City of Bristol College</t>
  </si>
  <si>
    <t>Weston College</t>
  </si>
  <si>
    <t>Selby College</t>
  </si>
  <si>
    <t>South and West Kent College</t>
  </si>
  <si>
    <t>Bromley College of Further and Higher Education</t>
  </si>
  <si>
    <t>City College Brighton and Hove</t>
  </si>
  <si>
    <t>Solihull College</t>
  </si>
  <si>
    <t>Dudley College of Technology</t>
  </si>
  <si>
    <t>City of Wolverhampton College</t>
  </si>
  <si>
    <t>Peterborough Regional College</t>
  </si>
  <si>
    <t>Stratford-upon-Avon College</t>
  </si>
  <si>
    <t>Furness College</t>
  </si>
  <si>
    <t>Kendal College</t>
  </si>
  <si>
    <t>Cornwall College</t>
  </si>
  <si>
    <t>Petroc</t>
  </si>
  <si>
    <t>The Bournemouth and Poole College</t>
  </si>
  <si>
    <t>Kingston Maurward College</t>
  </si>
  <si>
    <t>Weymouth College</t>
  </si>
  <si>
    <t>Barking and Dagenham College</t>
  </si>
  <si>
    <t>Colchester Institute</t>
  </si>
  <si>
    <t>South Essex College of Further and Higher Education</t>
  </si>
  <si>
    <t>Hartpury College</t>
  </si>
  <si>
    <t>Sparsholt College Hampshire</t>
  </si>
  <si>
    <t>Canterbury College</t>
  </si>
  <si>
    <t>Mid-Kent College of Higher and Further Education</t>
  </si>
  <si>
    <t>Burnley College</t>
  </si>
  <si>
    <t>Brooksby Melton College</t>
  </si>
  <si>
    <t>Ealing, Hammersmith and West London College</t>
  </si>
  <si>
    <t>Riverside College, Halton</t>
  </si>
  <si>
    <t>Hugh Baird College</t>
  </si>
  <si>
    <t>Knowsley Community College</t>
  </si>
  <si>
    <t>Myerscough College</t>
  </si>
  <si>
    <t>Southport College</t>
  </si>
  <si>
    <t>Norwich City College of Further and Higher Education</t>
  </si>
  <si>
    <t>New College Nottingham</t>
  </si>
  <si>
    <t>Barnsley College</t>
  </si>
  <si>
    <t>The College of Haringey, Enfield and North East London</t>
  </si>
  <si>
    <t>Plumpton College</t>
  </si>
  <si>
    <t>Richard Huish College</t>
  </si>
  <si>
    <t>Somerset College of Arts and Technology</t>
  </si>
  <si>
    <t>Strode College</t>
  </si>
  <si>
    <t>Yeovil College</t>
  </si>
  <si>
    <t>Leeds College of Building</t>
  </si>
  <si>
    <t>Grimsby Institute of Further and Higher Education</t>
  </si>
  <si>
    <t>Boston College</t>
  </si>
  <si>
    <t>Hadlow College</t>
  </si>
  <si>
    <t>Guildford College of Further and Higher Education</t>
  </si>
  <si>
    <t>St Mary's College, Blackburn</t>
  </si>
  <si>
    <t>The Working Men's College</t>
  </si>
  <si>
    <t>Holy Cross College</t>
  </si>
  <si>
    <t>Peter Symonds College</t>
  </si>
  <si>
    <t>New College Telford</t>
  </si>
  <si>
    <t>Ashton-under-Lyne Sixth Form College</t>
  </si>
  <si>
    <t>Truro and Penwith College</t>
  </si>
  <si>
    <t>Richmond-upon-Thames College</t>
  </si>
  <si>
    <t>Brockenhurst College</t>
  </si>
  <si>
    <t>South Devon College</t>
  </si>
  <si>
    <t>The South Downs College</t>
  </si>
  <si>
    <t>Newham College of Further Education</t>
  </si>
  <si>
    <t>City and Islington College</t>
  </si>
  <si>
    <t>Havering College of Further and Higher Education</t>
  </si>
  <si>
    <t>Hackney Community College</t>
  </si>
  <si>
    <t>Blackpool and the Fylde College</t>
  </si>
  <si>
    <t>Barnet and Southgate College</t>
  </si>
  <si>
    <t>Preston College</t>
  </si>
  <si>
    <t>Runshaw College</t>
  </si>
  <si>
    <t>Milton Keynes College</t>
  </si>
  <si>
    <t>New College Durham</t>
  </si>
  <si>
    <t>Harrow College</t>
  </si>
  <si>
    <t>Aylesbury College</t>
  </si>
  <si>
    <t>Carshalton College</t>
  </si>
  <si>
    <t>Highbury College</t>
  </si>
  <si>
    <t>The Oldham College</t>
  </si>
  <si>
    <t>Sussex Downs College</t>
  </si>
  <si>
    <t>City College Coventry</t>
  </si>
  <si>
    <t>The tables in this annex give the initial grant allocations and student number control limits for 2012-13.</t>
  </si>
  <si>
    <t>Higher Education Innovation Funding</t>
  </si>
  <si>
    <t>Table 3     Non-recurrent funding for 2012-13</t>
  </si>
  <si>
    <t>£000</t>
  </si>
  <si>
    <t>Learning, teaching and student choice</t>
  </si>
  <si>
    <t>Quality assurance</t>
  </si>
  <si>
    <t>Higher Education Academy</t>
  </si>
  <si>
    <t>National Teaching Fellowship Scheme</t>
  </si>
  <si>
    <t>Supporting professionalism in admissions</t>
  </si>
  <si>
    <t>Maximising the effectiveness of learning technologies</t>
  </si>
  <si>
    <t>Capital funding for directly funded further education colleges</t>
  </si>
  <si>
    <t>Teaching Capital Investment Fund</t>
  </si>
  <si>
    <t>Open Education Resource</t>
  </si>
  <si>
    <t>Sub-total</t>
  </si>
  <si>
    <t>Research</t>
  </si>
  <si>
    <t>Museums, galleries and collections</t>
  </si>
  <si>
    <t>Research Excellence Framework</t>
  </si>
  <si>
    <t>Research Capital Investment Fund</t>
  </si>
  <si>
    <t>High performance computing capital</t>
  </si>
  <si>
    <t>Information</t>
  </si>
  <si>
    <t>Promoting efficiency</t>
  </si>
  <si>
    <t>Investment</t>
  </si>
  <si>
    <t>Inherited liabilities</t>
  </si>
  <si>
    <t>London whole institution funding</t>
  </si>
  <si>
    <t>Equal opportunities</t>
  </si>
  <si>
    <t>Leadership Foundation for Higher Education</t>
  </si>
  <si>
    <t>Strategic Development/Catalyst Fund</t>
  </si>
  <si>
    <t>Joint Information Systems Committee (JISC)</t>
  </si>
  <si>
    <t>JISC capital</t>
  </si>
  <si>
    <t>Revolving Green Fund</t>
  </si>
  <si>
    <t>Partnership</t>
  </si>
  <si>
    <t>International initiatives</t>
  </si>
  <si>
    <t>Higher education regional associations</t>
  </si>
  <si>
    <t>Total non-recurrent funding</t>
  </si>
  <si>
    <t>Capital</t>
  </si>
  <si>
    <t>Special funding</t>
  </si>
  <si>
    <t>Total</t>
  </si>
  <si>
    <t xml:space="preserve">York College </t>
  </si>
  <si>
    <t xml:space="preserve">Worcester College of Technology </t>
  </si>
  <si>
    <t xml:space="preserve">Wirral Metropolitan College </t>
  </si>
  <si>
    <t xml:space="preserve">Wiltshire College </t>
  </si>
  <si>
    <t xml:space="preserve">Wigan and Leigh College </t>
  </si>
  <si>
    <t xml:space="preserve">Westminster Kingsway College </t>
  </si>
  <si>
    <t xml:space="preserve">City of Westminster College </t>
  </si>
  <si>
    <t xml:space="preserve">West Thames College </t>
  </si>
  <si>
    <t xml:space="preserve">West Nottinghamshire College </t>
  </si>
  <si>
    <t xml:space="preserve">Warwickshire College </t>
  </si>
  <si>
    <t xml:space="preserve">Walsall College </t>
  </si>
  <si>
    <t xml:space="preserve">Wakefield College </t>
  </si>
  <si>
    <t xml:space="preserve">Uxbridge College </t>
  </si>
  <si>
    <t xml:space="preserve">Tyne Metropolitan College </t>
  </si>
  <si>
    <t xml:space="preserve">Trafford College </t>
  </si>
  <si>
    <t xml:space="preserve">Totton College </t>
  </si>
  <si>
    <t xml:space="preserve">New College Telford </t>
  </si>
  <si>
    <t xml:space="preserve">Telford College of Arts and Technology </t>
  </si>
  <si>
    <t xml:space="preserve">Tameside College </t>
  </si>
  <si>
    <t xml:space="preserve">Swindon College </t>
  </si>
  <si>
    <t xml:space="preserve">City of Sunderland College </t>
  </si>
  <si>
    <t xml:space="preserve">Stratford-upon-Avon College </t>
  </si>
  <si>
    <t xml:space="preserve">Stourbridge College </t>
  </si>
  <si>
    <t xml:space="preserve">Stockport College </t>
  </si>
  <si>
    <t xml:space="preserve">Stephenson College </t>
  </si>
  <si>
    <t xml:space="preserve">Stanmore College </t>
  </si>
  <si>
    <t xml:space="preserve">New College Stamford </t>
  </si>
  <si>
    <t xml:space="preserve">St Helens College </t>
  </si>
  <si>
    <t xml:space="preserve">Sparsholt College Hampshire </t>
  </si>
  <si>
    <t xml:space="preserve">Southampton City College </t>
  </si>
  <si>
    <t xml:space="preserve">South and West Kent College </t>
  </si>
  <si>
    <t xml:space="preserve">South Tyneside College </t>
  </si>
  <si>
    <t xml:space="preserve">South Thames College </t>
  </si>
  <si>
    <t xml:space="preserve">South Nottingham College </t>
  </si>
  <si>
    <t xml:space="preserve">South Leicestershire College </t>
  </si>
  <si>
    <t xml:space="preserve">South Gloucestershire and Stroud College </t>
  </si>
  <si>
    <t xml:space="preserve">The South Downs College </t>
  </si>
  <si>
    <t xml:space="preserve">Somerset College of Arts and Technology </t>
  </si>
  <si>
    <t xml:space="preserve">Solihull College </t>
  </si>
  <si>
    <t xml:space="preserve">The Sheffield College </t>
  </si>
  <si>
    <t xml:space="preserve">Sandwell College </t>
  </si>
  <si>
    <t xml:space="preserve">Salford City College </t>
  </si>
  <si>
    <t xml:space="preserve">Ruskin College </t>
  </si>
  <si>
    <t xml:space="preserve">Rotherham College of Arts and Technology </t>
  </si>
  <si>
    <t xml:space="preserve">Riverside College, Halton </t>
  </si>
  <si>
    <t xml:space="preserve">Richmond-upon-Thames College </t>
  </si>
  <si>
    <t xml:space="preserve">City College Plymouth </t>
  </si>
  <si>
    <t xml:space="preserve">Plymouth College of Art </t>
  </si>
  <si>
    <t xml:space="preserve">Oxford and Cherwell Valley College </t>
  </si>
  <si>
    <t xml:space="preserve">New College Nottingham </t>
  </si>
  <si>
    <t xml:space="preserve">Northumberland College </t>
  </si>
  <si>
    <t xml:space="preserve">Northbrook College, Sussex </t>
  </si>
  <si>
    <t xml:space="preserve">The College of North West London </t>
  </si>
  <si>
    <t xml:space="preserve">North West Kent College of Technology </t>
  </si>
  <si>
    <t xml:space="preserve">North Warwickshire and Hinckley College </t>
  </si>
  <si>
    <t xml:space="preserve">North Nottinghamshire College </t>
  </si>
  <si>
    <t xml:space="preserve">North Lindsey College </t>
  </si>
  <si>
    <t xml:space="preserve">North East Worcestershire College </t>
  </si>
  <si>
    <t xml:space="preserve">North East Surrey College of Technology </t>
  </si>
  <si>
    <t xml:space="preserve">Newcastle College </t>
  </si>
  <si>
    <t xml:space="preserve">Newbury College </t>
  </si>
  <si>
    <t xml:space="preserve">Moulton College </t>
  </si>
  <si>
    <t xml:space="preserve">The Manchester College </t>
  </si>
  <si>
    <t xml:space="preserve">Macclesfield College </t>
  </si>
  <si>
    <t xml:space="preserve">Loughborough College </t>
  </si>
  <si>
    <t xml:space="preserve">Liverpool Community College </t>
  </si>
  <si>
    <t xml:space="preserve">Lincoln College </t>
  </si>
  <si>
    <t xml:space="preserve">Lewisham College </t>
  </si>
  <si>
    <t xml:space="preserve">Leicester College </t>
  </si>
  <si>
    <t xml:space="preserve">Leeds City College </t>
  </si>
  <si>
    <t xml:space="preserve">Lakes College - West Cumbria </t>
  </si>
  <si>
    <t xml:space="preserve">Kirklees College </t>
  </si>
  <si>
    <t xml:space="preserve">Kingston College </t>
  </si>
  <si>
    <t xml:space="preserve">Kensington and Chelsea College </t>
  </si>
  <si>
    <t xml:space="preserve">Hull College </t>
  </si>
  <si>
    <t xml:space="preserve">Hopwood Hall College </t>
  </si>
  <si>
    <t xml:space="preserve">Highbury College </t>
  </si>
  <si>
    <t xml:space="preserve">Herefordshire College of Technology </t>
  </si>
  <si>
    <t xml:space="preserve">Hereford College of Arts </t>
  </si>
  <si>
    <t xml:space="preserve">Henley College Coventry </t>
  </si>
  <si>
    <t xml:space="preserve">Havering College of Further and Higher Education </t>
  </si>
  <si>
    <t xml:space="preserve">Halesowen College </t>
  </si>
  <si>
    <t xml:space="preserve">Guildford College of Further and Higher Education </t>
  </si>
  <si>
    <t xml:space="preserve">Grimsby Institute of Further and Higher Education </t>
  </si>
  <si>
    <t xml:space="preserve">Gloucestershire College </t>
  </si>
  <si>
    <t xml:space="preserve">Gateshead College </t>
  </si>
  <si>
    <t xml:space="preserve">Farnborough College of Technology </t>
  </si>
  <si>
    <t xml:space="preserve">Fareham College </t>
  </si>
  <si>
    <t xml:space="preserve">Exeter College </t>
  </si>
  <si>
    <t xml:space="preserve">Easton College </t>
  </si>
  <si>
    <t xml:space="preserve">Eastleigh College </t>
  </si>
  <si>
    <t xml:space="preserve">East Riding College </t>
  </si>
  <si>
    <t xml:space="preserve">Ealing, Hammersmith and West London College </t>
  </si>
  <si>
    <t xml:space="preserve">New College Durham </t>
  </si>
  <si>
    <t xml:space="preserve">Dudley College of Technology </t>
  </si>
  <si>
    <t xml:space="preserve">Doncaster College </t>
  </si>
  <si>
    <t xml:space="preserve">Derby College </t>
  </si>
  <si>
    <t xml:space="preserve">Dearne Valley College </t>
  </si>
  <si>
    <t xml:space="preserve">Croydon College </t>
  </si>
  <si>
    <t xml:space="preserve">Craven College </t>
  </si>
  <si>
    <t xml:space="preserve">City College Coventry </t>
  </si>
  <si>
    <t xml:space="preserve">Cleveland College of Art and Design </t>
  </si>
  <si>
    <t xml:space="preserve">Chichester College </t>
  </si>
  <si>
    <t xml:space="preserve">Chesterfield College </t>
  </si>
  <si>
    <t xml:space="preserve">Central Sussex College </t>
  </si>
  <si>
    <t xml:space="preserve">Central Bedfordshire College </t>
  </si>
  <si>
    <t xml:space="preserve">Carlisle College </t>
  </si>
  <si>
    <t xml:space="preserve">Cambridge Regional College </t>
  </si>
  <si>
    <t xml:space="preserve">Calderdale College </t>
  </si>
  <si>
    <t xml:space="preserve">Brooklands College </t>
  </si>
  <si>
    <t xml:space="preserve">Bridgwater College </t>
  </si>
  <si>
    <t xml:space="preserve">Bradford College </t>
  </si>
  <si>
    <t xml:space="preserve">Bolton College </t>
  </si>
  <si>
    <t xml:space="preserve">Blackpool and the Fylde College </t>
  </si>
  <si>
    <t xml:space="preserve">Blackburn College </t>
  </si>
  <si>
    <t xml:space="preserve">Bishop Burton College </t>
  </si>
  <si>
    <t xml:space="preserve">Birmingham Metropolitan College </t>
  </si>
  <si>
    <t xml:space="preserve">City College, Birmingham </t>
  </si>
  <si>
    <t xml:space="preserve">Bicton College </t>
  </si>
  <si>
    <t xml:space="preserve">Bexley College </t>
  </si>
  <si>
    <t xml:space="preserve">Bedford College </t>
  </si>
  <si>
    <t xml:space="preserve">City of Bath College </t>
  </si>
  <si>
    <t xml:space="preserve">Basingstoke College of Technology </t>
  </si>
  <si>
    <t xml:space="preserve">Barnet and Southgate College </t>
  </si>
  <si>
    <t xml:space="preserve">Barking and Dagenham College </t>
  </si>
  <si>
    <t xml:space="preserve">Askham Bryan College </t>
  </si>
  <si>
    <t xml:space="preserve">Accrington and Rossendale College </t>
  </si>
  <si>
    <t xml:space="preserve">York St John University </t>
  </si>
  <si>
    <t xml:space="preserve">University of York </t>
  </si>
  <si>
    <t xml:space="preserve">Writtle College </t>
  </si>
  <si>
    <t xml:space="preserve">University of Worcester </t>
  </si>
  <si>
    <t xml:space="preserve">University of Wolverhampton </t>
  </si>
  <si>
    <t xml:space="preserve">University of Winchester </t>
  </si>
  <si>
    <t xml:space="preserve">University of Westminster </t>
  </si>
  <si>
    <t xml:space="preserve">The University of West London </t>
  </si>
  <si>
    <t xml:space="preserve">University of the West of England, Bristol </t>
  </si>
  <si>
    <t xml:space="preserve">University of Warwick </t>
  </si>
  <si>
    <t xml:space="preserve">Trinity Laban Conservatoire of Music and Dance </t>
  </si>
  <si>
    <t xml:space="preserve">Teesside University </t>
  </si>
  <si>
    <t xml:space="preserve">University of Sussex </t>
  </si>
  <si>
    <t xml:space="preserve">University of Surrey </t>
  </si>
  <si>
    <t xml:space="preserve">University of Sunderland </t>
  </si>
  <si>
    <t xml:space="preserve">Universities of East Anglia and Essex; Joint Provision at University Campus Suffolk </t>
  </si>
  <si>
    <t xml:space="preserve">Staffordshire University </t>
  </si>
  <si>
    <t xml:space="preserve">Southampton Solent University </t>
  </si>
  <si>
    <t xml:space="preserve">University of Southampton </t>
  </si>
  <si>
    <t xml:space="preserve">Sheffield Hallam University </t>
  </si>
  <si>
    <t xml:space="preserve">University of Sheffield </t>
  </si>
  <si>
    <t xml:space="preserve">University of Salford </t>
  </si>
  <si>
    <t xml:space="preserve">St Mary's University College </t>
  </si>
  <si>
    <t xml:space="preserve">St George's Hospital Medical School </t>
  </si>
  <si>
    <t xml:space="preserve">Royal Veterinary College </t>
  </si>
  <si>
    <t xml:space="preserve">Royal Northern College of Music </t>
  </si>
  <si>
    <t xml:space="preserve">Royal Holloway, University of London </t>
  </si>
  <si>
    <t xml:space="preserve">Royal College of Music </t>
  </si>
  <si>
    <t xml:space="preserve">Royal College of Art </t>
  </si>
  <si>
    <t xml:space="preserve">Royal Agricultural College </t>
  </si>
  <si>
    <t xml:space="preserve">Royal Academy of Music </t>
  </si>
  <si>
    <t xml:space="preserve">Rose Bruford College </t>
  </si>
  <si>
    <t xml:space="preserve">Roehampton University </t>
  </si>
  <si>
    <t xml:space="preserve">University of Reading </t>
  </si>
  <si>
    <t xml:space="preserve">Ravensbourne </t>
  </si>
  <si>
    <t xml:space="preserve">Queen Mary, University of London </t>
  </si>
  <si>
    <t xml:space="preserve">University of Portsmouth </t>
  </si>
  <si>
    <t xml:space="preserve">University College Plymouth St Mark &amp; St John </t>
  </si>
  <si>
    <t xml:space="preserve">University of Plymouth </t>
  </si>
  <si>
    <t xml:space="preserve">Oxford Brookes University </t>
  </si>
  <si>
    <t xml:space="preserve">University of Oxford </t>
  </si>
  <si>
    <t xml:space="preserve">School of Oriental and African Studies </t>
  </si>
  <si>
    <t xml:space="preserve">Open University </t>
  </si>
  <si>
    <t xml:space="preserve">Nottingham Trent University </t>
  </si>
  <si>
    <t xml:space="preserve">University of Nottingham </t>
  </si>
  <si>
    <t xml:space="preserve">Norwich University College of the Arts </t>
  </si>
  <si>
    <t xml:space="preserve">University of Northumbria at Newcastle </t>
  </si>
  <si>
    <t xml:space="preserve">University of Northampton </t>
  </si>
  <si>
    <t xml:space="preserve">Newman University College </t>
  </si>
  <si>
    <t xml:space="preserve">University of Newcastle upon Tyne </t>
  </si>
  <si>
    <t xml:space="preserve">Middlesex University </t>
  </si>
  <si>
    <t xml:space="preserve">Manchester Metropolitan University </t>
  </si>
  <si>
    <t xml:space="preserve">University of Manchester </t>
  </si>
  <si>
    <t xml:space="preserve">Loughborough University </t>
  </si>
  <si>
    <t xml:space="preserve">London South Bank University </t>
  </si>
  <si>
    <t xml:space="preserve">London Metropolitan University </t>
  </si>
  <si>
    <t xml:space="preserve">London School of Hygiene &amp; Tropical Medicine </t>
  </si>
  <si>
    <t xml:space="preserve">London School of Economics and Political Science </t>
  </si>
  <si>
    <t xml:space="preserve">London Business School </t>
  </si>
  <si>
    <t xml:space="preserve">University College London </t>
  </si>
  <si>
    <t xml:space="preserve">University of London </t>
  </si>
  <si>
    <t xml:space="preserve">University of the Arts London </t>
  </si>
  <si>
    <t xml:space="preserve">Liverpool Institute for Performing Arts </t>
  </si>
  <si>
    <t xml:space="preserve">Liverpool John Moores University </t>
  </si>
  <si>
    <t xml:space="preserve">Liverpool Hope University </t>
  </si>
  <si>
    <t xml:space="preserve">University of Liverpool </t>
  </si>
  <si>
    <t xml:space="preserve">University of Lincoln </t>
  </si>
  <si>
    <t xml:space="preserve">University of Leicester </t>
  </si>
  <si>
    <t xml:space="preserve">Leeds Trinity University College </t>
  </si>
  <si>
    <t xml:space="preserve">Leeds Metropolitan University </t>
  </si>
  <si>
    <t xml:space="preserve">Leeds College of Art </t>
  </si>
  <si>
    <t xml:space="preserve">H-0211 </t>
  </si>
  <si>
    <t xml:space="preserve">University of Leeds </t>
  </si>
  <si>
    <t xml:space="preserve">Lancaster University </t>
  </si>
  <si>
    <t xml:space="preserve">Kingston University </t>
  </si>
  <si>
    <t xml:space="preserve">King's College London </t>
  </si>
  <si>
    <t xml:space="preserve">University of Kent </t>
  </si>
  <si>
    <t xml:space="preserve">Keele University </t>
  </si>
  <si>
    <t xml:space="preserve">Imperial College London </t>
  </si>
  <si>
    <t xml:space="preserve">University of Hull </t>
  </si>
  <si>
    <t xml:space="preserve">University of Huddersfield </t>
  </si>
  <si>
    <t xml:space="preserve">Heythrop College </t>
  </si>
  <si>
    <t xml:space="preserve">University of Hertfordshire </t>
  </si>
  <si>
    <t xml:space="preserve">Harper Adams University College </t>
  </si>
  <si>
    <t xml:space="preserve">Guildhall School of Music &amp; Drama </t>
  </si>
  <si>
    <t xml:space="preserve">University of Greenwich </t>
  </si>
  <si>
    <t xml:space="preserve">Goldsmiths' College </t>
  </si>
  <si>
    <t xml:space="preserve">University of Gloucestershire </t>
  </si>
  <si>
    <t xml:space="preserve">University College Falmouth </t>
  </si>
  <si>
    <t xml:space="preserve">University of Exeter </t>
  </si>
  <si>
    <t xml:space="preserve">University of Essex </t>
  </si>
  <si>
    <t xml:space="preserve">Institute of Education </t>
  </si>
  <si>
    <t xml:space="preserve">Edge Hill University </t>
  </si>
  <si>
    <t xml:space="preserve">University of East London </t>
  </si>
  <si>
    <t xml:space="preserve">University of East Anglia </t>
  </si>
  <si>
    <t xml:space="preserve">University of Durham </t>
  </si>
  <si>
    <t xml:space="preserve">University of Derby </t>
  </si>
  <si>
    <t xml:space="preserve">De Montfort University </t>
  </si>
  <si>
    <t xml:space="preserve">Conservatoire for Dance and Drama </t>
  </si>
  <si>
    <t xml:space="preserve">University of Cumbria </t>
  </si>
  <si>
    <t xml:space="preserve">University for the Creative Arts </t>
  </si>
  <si>
    <t xml:space="preserve">Cranfield University </t>
  </si>
  <si>
    <t xml:space="preserve">Coventry University </t>
  </si>
  <si>
    <t xml:space="preserve">Courtauld Institute of Art </t>
  </si>
  <si>
    <t xml:space="preserve">City University, London </t>
  </si>
  <si>
    <t xml:space="preserve">University of Chichester </t>
  </si>
  <si>
    <t xml:space="preserve">University of Chester </t>
  </si>
  <si>
    <t xml:space="preserve">Central School of Speech and Drama </t>
  </si>
  <si>
    <t xml:space="preserve">University of Central Lancashire </t>
  </si>
  <si>
    <t xml:space="preserve">Canterbury Christ Church University </t>
  </si>
  <si>
    <t xml:space="preserve">Institute of Cancer Research </t>
  </si>
  <si>
    <t xml:space="preserve">University of Cambridge </t>
  </si>
  <si>
    <t xml:space="preserve">Buckinghamshire New University </t>
  </si>
  <si>
    <t xml:space="preserve">Brunel University </t>
  </si>
  <si>
    <t xml:space="preserve">University of Bristol </t>
  </si>
  <si>
    <t xml:space="preserve">University of Brighton </t>
  </si>
  <si>
    <t xml:space="preserve">University of Bradford </t>
  </si>
  <si>
    <t xml:space="preserve">Bournemouth University </t>
  </si>
  <si>
    <t xml:space="preserve">The Arts University College at Bournemouth </t>
  </si>
  <si>
    <t xml:space="preserve">University of Bolton </t>
  </si>
  <si>
    <t xml:space="preserve">Bishop Grosseteste University College, Lincoln </t>
  </si>
  <si>
    <t xml:space="preserve">University College Birmingham </t>
  </si>
  <si>
    <t xml:space="preserve">Birmingham City University </t>
  </si>
  <si>
    <t xml:space="preserve">University of Birmingham </t>
  </si>
  <si>
    <t xml:space="preserve">Birkbeck College </t>
  </si>
  <si>
    <t xml:space="preserve">University of Bedfordshire </t>
  </si>
  <si>
    <t xml:space="preserve">Bath Spa University </t>
  </si>
  <si>
    <t xml:space="preserve">University of Bath </t>
  </si>
  <si>
    <t xml:space="preserve">Aston University </t>
  </si>
  <si>
    <t xml:space="preserve">Anglia Ruskin University </t>
  </si>
  <si>
    <t>Implied percentage change</t>
  </si>
  <si>
    <t>Difference to 2011-12</t>
  </si>
  <si>
    <t>2011-12 Student number control limit</t>
  </si>
  <si>
    <t>Implied total for 2012-13</t>
  </si>
  <si>
    <t>Estimated number of students no longer subject to the student number control</t>
  </si>
  <si>
    <t>Of which, places awarded through the margin</t>
  </si>
  <si>
    <t>Total student number control limit for 2012-13</t>
  </si>
  <si>
    <t>Table 4     Student number control limits for 2012-13</t>
  </si>
  <si>
    <t>Table 2     Comparison of 2011-12 and 2012-13 quality-related research (QR) funding</t>
  </si>
  <si>
    <t>Figures for 2011-12 include audit adjustments implemented after the March 2011 grant announcement</t>
  </si>
  <si>
    <t>Mainstream QR (including London weighting)</t>
  </si>
  <si>
    <t>QR RDP supervision fund</t>
  </si>
  <si>
    <r>
      <t>Other QR</t>
    </r>
    <r>
      <rPr>
        <b/>
        <vertAlign val="superscript"/>
        <sz val="8"/>
        <rFont val="Arial"/>
        <family val="2"/>
      </rPr>
      <t>1</t>
    </r>
  </si>
  <si>
    <t>Total QR</t>
  </si>
  <si>
    <t>2011-12</t>
  </si>
  <si>
    <t>2012-13</t>
  </si>
  <si>
    <t>Difference</t>
  </si>
  <si>
    <t>Percentage difference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</si>
  <si>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The columns headed 'Other QR' contain QR charity support funding, the QR business research element, and QR funding for National Research Libraries.</t>
    </r>
  </si>
  <si>
    <t>Recurrent grants and student number controls for 2012-13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</si>
</sst>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0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8"/>
      <name val="Helvetica"/>
      <family val="2"/>
    </font>
    <font>
      <b/>
      <sz val="12"/>
      <name val="Arial"/>
      <family val="2"/>
    </font>
    <font>
      <b/>
      <sz val="8"/>
      <name val="Helvetica"/>
      <family val="2"/>
    </font>
    <font>
      <sz val="8"/>
      <color indexed="10"/>
      <name val="Helvetica"/>
      <family val="2"/>
    </font>
    <font>
      <b/>
      <sz val="8"/>
      <name val="MS Sans Serif"/>
      <family val="0"/>
    </font>
    <font>
      <b/>
      <sz val="10"/>
      <name val="Helvetica"/>
      <family val="2"/>
    </font>
    <font>
      <sz val="10"/>
      <name val="Helvetica"/>
      <family val="2"/>
    </font>
    <font>
      <vertAlign val="superscript"/>
      <sz val="6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8" fillId="0" borderId="0" xfId="58" applyNumberFormat="1" applyFont="1" applyBorder="1">
      <alignment/>
      <protection/>
    </xf>
    <xf numFmtId="0" fontId="8" fillId="0" borderId="0" xfId="58" applyFont="1" applyBorder="1">
      <alignment/>
      <protection/>
    </xf>
    <xf numFmtId="0" fontId="6" fillId="0" borderId="0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3" fontId="10" fillId="0" borderId="0" xfId="0" applyNumberFormat="1" applyFont="1" applyAlignment="1">
      <alignment/>
    </xf>
    <xf numFmtId="3" fontId="7" fillId="0" borderId="12" xfId="0" applyNumberFormat="1" applyFont="1" applyBorder="1" applyAlignment="1">
      <alignment/>
    </xf>
    <xf numFmtId="3" fontId="7" fillId="0" borderId="13" xfId="0" applyNumberFormat="1" applyFont="1" applyBorder="1" applyAlignment="1">
      <alignment horizontal="right" wrapText="1"/>
    </xf>
    <xf numFmtId="0" fontId="6" fillId="0" borderId="0" xfId="0" applyFont="1" applyAlignment="1">
      <alignment wrapText="1"/>
    </xf>
    <xf numFmtId="3" fontId="4" fillId="0" borderId="13" xfId="0" applyNumberFormat="1" applyFont="1" applyBorder="1" applyAlignment="1">
      <alignment wrapText="1"/>
    </xf>
    <xf numFmtId="3" fontId="4" fillId="0" borderId="13" xfId="0" applyNumberFormat="1" applyFont="1" applyBorder="1" applyAlignment="1">
      <alignment horizontal="right"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3" fontId="4" fillId="0" borderId="14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12" fillId="0" borderId="0" xfId="0" applyFont="1" applyAlignment="1">
      <alignment/>
    </xf>
    <xf numFmtId="3" fontId="7" fillId="33" borderId="14" xfId="0" applyNumberFormat="1" applyFont="1" applyFill="1" applyBorder="1" applyAlignment="1">
      <alignment horizontal="right" wrapText="1"/>
    </xf>
    <xf numFmtId="3" fontId="7" fillId="33" borderId="13" xfId="0" applyNumberFormat="1" applyFont="1" applyFill="1" applyBorder="1" applyAlignment="1">
      <alignment horizontal="right" wrapText="1"/>
    </xf>
    <xf numFmtId="3" fontId="7" fillId="33" borderId="0" xfId="0" applyNumberFormat="1" applyFont="1" applyFill="1" applyBorder="1" applyAlignment="1">
      <alignment horizontal="right"/>
    </xf>
    <xf numFmtId="3" fontId="7" fillId="33" borderId="1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/>
    </xf>
    <xf numFmtId="3" fontId="7" fillId="0" borderId="10" xfId="0" applyNumberFormat="1" applyFont="1" applyBorder="1" applyAlignment="1">
      <alignment vertical="center"/>
    </xf>
    <xf numFmtId="3" fontId="7" fillId="33" borderId="10" xfId="0" applyNumberFormat="1" applyFont="1" applyFill="1" applyBorder="1" applyAlignment="1">
      <alignment vertical="center"/>
    </xf>
    <xf numFmtId="3" fontId="7" fillId="33" borderId="12" xfId="0" applyNumberFormat="1" applyFont="1" applyFill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33" borderId="0" xfId="0" applyNumberFormat="1" applyFont="1" applyFill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3" fontId="7" fillId="33" borderId="11" xfId="0" applyNumberFormat="1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7" fillId="33" borderId="14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7" fillId="0" borderId="15" xfId="0" applyNumberFormat="1" applyFont="1" applyBorder="1" applyAlignment="1">
      <alignment wrapText="1"/>
    </xf>
    <xf numFmtId="3" fontId="4" fillId="0" borderId="16" xfId="0" applyNumberFormat="1" applyFont="1" applyBorder="1" applyAlignment="1">
      <alignment horizontal="centerContinuous" wrapText="1"/>
    </xf>
    <xf numFmtId="3" fontId="7" fillId="0" borderId="16" xfId="0" applyNumberFormat="1" applyFont="1" applyBorder="1" applyAlignment="1">
      <alignment horizontal="centerContinuous" wrapText="1"/>
    </xf>
    <xf numFmtId="3" fontId="4" fillId="0" borderId="15" xfId="0" applyNumberFormat="1" applyFont="1" applyBorder="1" applyAlignment="1">
      <alignment horizontal="right" wrapText="1"/>
    </xf>
    <xf numFmtId="0" fontId="1" fillId="0" borderId="15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right" wrapText="1"/>
    </xf>
    <xf numFmtId="0" fontId="13" fillId="0" borderId="16" xfId="0" applyFont="1" applyBorder="1" applyAlignment="1">
      <alignment horizontal="center"/>
    </xf>
    <xf numFmtId="0" fontId="7" fillId="0" borderId="0" xfId="0" applyFont="1" applyAlignment="1">
      <alignment/>
    </xf>
    <xf numFmtId="3" fontId="7" fillId="0" borderId="10" xfId="0" applyNumberFormat="1" applyFont="1" applyBorder="1" applyAlignment="1">
      <alignment wrapText="1"/>
    </xf>
    <xf numFmtId="0" fontId="0" fillId="34" borderId="0" xfId="0" applyFill="1" applyAlignment="1">
      <alignment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3" fontId="10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10" fillId="0" borderId="0" xfId="55" applyFont="1" applyAlignment="1">
      <alignment horizontal="left"/>
      <protection/>
    </xf>
    <xf numFmtId="0" fontId="6" fillId="0" borderId="0" xfId="55" applyFont="1">
      <alignment/>
      <protection/>
    </xf>
    <xf numFmtId="0" fontId="6" fillId="0" borderId="17" xfId="55" applyBorder="1">
      <alignment/>
      <protection/>
    </xf>
    <xf numFmtId="0" fontId="6" fillId="0" borderId="17" xfId="55" applyFont="1" applyBorder="1">
      <alignment/>
      <protection/>
    </xf>
    <xf numFmtId="0" fontId="6" fillId="0" borderId="0" xfId="55">
      <alignment/>
      <protection/>
    </xf>
    <xf numFmtId="0" fontId="6" fillId="0" borderId="13" xfId="57" applyBorder="1">
      <alignment/>
      <protection/>
    </xf>
    <xf numFmtId="0" fontId="6" fillId="0" borderId="13" xfId="55" applyBorder="1">
      <alignment/>
      <protection/>
    </xf>
    <xf numFmtId="49" fontId="14" fillId="0" borderId="13" xfId="55" applyNumberFormat="1" applyFont="1" applyFill="1" applyBorder="1" applyAlignment="1">
      <alignment horizontal="right"/>
      <protection/>
    </xf>
    <xf numFmtId="0" fontId="5" fillId="0" borderId="0" xfId="57" applyFont="1">
      <alignment/>
      <protection/>
    </xf>
    <xf numFmtId="3" fontId="6" fillId="0" borderId="0" xfId="55" applyNumberFormat="1">
      <alignment/>
      <protection/>
    </xf>
    <xf numFmtId="0" fontId="6" fillId="0" borderId="0" xfId="55" applyFont="1" applyFill="1">
      <alignment/>
      <protection/>
    </xf>
    <xf numFmtId="3" fontId="6" fillId="0" borderId="0" xfId="55" applyNumberFormat="1" applyFont="1">
      <alignment/>
      <protection/>
    </xf>
    <xf numFmtId="0" fontId="6" fillId="0" borderId="0" xfId="55" applyFill="1">
      <alignment/>
      <protection/>
    </xf>
    <xf numFmtId="3" fontId="6" fillId="0" borderId="0" xfId="55" applyNumberFormat="1" applyFill="1">
      <alignment/>
      <protection/>
    </xf>
    <xf numFmtId="3" fontId="6" fillId="0" borderId="0" xfId="55" applyNumberFormat="1" applyFont="1" applyFill="1">
      <alignment/>
      <protection/>
    </xf>
    <xf numFmtId="0" fontId="5" fillId="0" borderId="14" xfId="55" applyFont="1" applyBorder="1">
      <alignment/>
      <protection/>
    </xf>
    <xf numFmtId="3" fontId="6" fillId="0" borderId="14" xfId="55" applyNumberFormat="1" applyBorder="1">
      <alignment/>
      <protection/>
    </xf>
    <xf numFmtId="3" fontId="6" fillId="0" borderId="14" xfId="55" applyNumberFormat="1" applyFont="1" applyFill="1" applyBorder="1">
      <alignment/>
      <protection/>
    </xf>
    <xf numFmtId="0" fontId="15" fillId="0" borderId="0" xfId="55" applyFont="1" applyFill="1">
      <alignment/>
      <protection/>
    </xf>
    <xf numFmtId="0" fontId="5" fillId="0" borderId="0" xfId="57" applyFont="1" applyBorder="1">
      <alignment/>
      <protection/>
    </xf>
    <xf numFmtId="0" fontId="15" fillId="0" borderId="0" xfId="55" applyFont="1">
      <alignment/>
      <protection/>
    </xf>
    <xf numFmtId="3" fontId="15" fillId="0" borderId="14" xfId="55" applyNumberFormat="1" applyFont="1" applyFill="1" applyBorder="1">
      <alignment/>
      <protection/>
    </xf>
    <xf numFmtId="0" fontId="5" fillId="0" borderId="11" xfId="57" applyFont="1" applyBorder="1">
      <alignment/>
      <protection/>
    </xf>
    <xf numFmtId="3" fontId="14" fillId="0" borderId="11" xfId="55" applyNumberFormat="1" applyFont="1" applyFill="1" applyBorder="1">
      <alignment/>
      <protection/>
    </xf>
    <xf numFmtId="3" fontId="14" fillId="0" borderId="0" xfId="55" applyNumberFormat="1" applyFont="1" applyFill="1" applyBorder="1">
      <alignment/>
      <protection/>
    </xf>
    <xf numFmtId="49" fontId="6" fillId="0" borderId="0" xfId="55" applyNumberFormat="1" applyFont="1">
      <alignment/>
      <protection/>
    </xf>
    <xf numFmtId="0" fontId="16" fillId="0" borderId="0" xfId="55" applyFont="1">
      <alignment/>
      <protection/>
    </xf>
    <xf numFmtId="0" fontId="7" fillId="34" borderId="0" xfId="56" applyFont="1" applyFill="1">
      <alignment/>
      <protection/>
    </xf>
    <xf numFmtId="173" fontId="7" fillId="34" borderId="0" xfId="56" applyNumberFormat="1" applyFont="1" applyFill="1">
      <alignment/>
      <protection/>
    </xf>
    <xf numFmtId="173" fontId="4" fillId="34" borderId="11" xfId="56" applyNumberFormat="1" applyFont="1" applyFill="1" applyBorder="1">
      <alignment/>
      <protection/>
    </xf>
    <xf numFmtId="3" fontId="4" fillId="34" borderId="11" xfId="56" applyNumberFormat="1" applyFont="1" applyFill="1" applyBorder="1">
      <alignment/>
      <protection/>
    </xf>
    <xf numFmtId="0" fontId="4" fillId="34" borderId="11" xfId="56" applyFont="1" applyFill="1" applyBorder="1">
      <alignment/>
      <protection/>
    </xf>
    <xf numFmtId="173" fontId="7" fillId="34" borderId="12" xfId="56" applyNumberFormat="1" applyFont="1" applyFill="1" applyBorder="1">
      <alignment/>
      <protection/>
    </xf>
    <xf numFmtId="3" fontId="7" fillId="34" borderId="12" xfId="56" applyNumberFormat="1" applyFont="1" applyFill="1" applyBorder="1">
      <alignment/>
      <protection/>
    </xf>
    <xf numFmtId="3" fontId="7" fillId="34" borderId="10" xfId="56" applyNumberFormat="1" applyFont="1" applyFill="1" applyBorder="1">
      <alignment/>
      <protection/>
    </xf>
    <xf numFmtId="0" fontId="7" fillId="34" borderId="12" xfId="56" applyFont="1" applyFill="1" applyBorder="1">
      <alignment/>
      <protection/>
    </xf>
    <xf numFmtId="173" fontId="7" fillId="34" borderId="10" xfId="56" applyNumberFormat="1" applyFont="1" applyFill="1" applyBorder="1">
      <alignment/>
      <protection/>
    </xf>
    <xf numFmtId="0" fontId="7" fillId="34" borderId="10" xfId="56" applyFont="1" applyFill="1" applyBorder="1">
      <alignment/>
      <protection/>
    </xf>
    <xf numFmtId="173" fontId="7" fillId="34" borderId="0" xfId="56" applyNumberFormat="1" applyFont="1" applyFill="1" applyBorder="1">
      <alignment/>
      <protection/>
    </xf>
    <xf numFmtId="3" fontId="7" fillId="34" borderId="0" xfId="56" applyNumberFormat="1" applyFont="1" applyFill="1" applyBorder="1">
      <alignment/>
      <protection/>
    </xf>
    <xf numFmtId="0" fontId="4" fillId="34" borderId="0" xfId="56" applyFont="1" applyFill="1" applyBorder="1">
      <alignment/>
      <protection/>
    </xf>
    <xf numFmtId="173" fontId="7" fillId="34" borderId="18" xfId="56" applyNumberFormat="1" applyFont="1" applyFill="1" applyBorder="1">
      <alignment/>
      <protection/>
    </xf>
    <xf numFmtId="3" fontId="7" fillId="34" borderId="18" xfId="56" applyNumberFormat="1" applyFont="1" applyFill="1" applyBorder="1">
      <alignment/>
      <protection/>
    </xf>
    <xf numFmtId="0" fontId="7" fillId="34" borderId="18" xfId="56" applyFont="1" applyFill="1" applyBorder="1">
      <alignment/>
      <protection/>
    </xf>
    <xf numFmtId="173" fontId="4" fillId="34" borderId="10" xfId="56" applyNumberFormat="1" applyFont="1" applyFill="1" applyBorder="1" applyAlignment="1">
      <alignment horizontal="right" wrapText="1"/>
      <protection/>
    </xf>
    <xf numFmtId="0" fontId="4" fillId="34" borderId="10" xfId="56" applyFont="1" applyFill="1" applyBorder="1" applyAlignment="1">
      <alignment horizontal="right" wrapText="1"/>
      <protection/>
    </xf>
    <xf numFmtId="0" fontId="4" fillId="34" borderId="10" xfId="56" applyFont="1" applyFill="1" applyBorder="1">
      <alignment/>
      <protection/>
    </xf>
    <xf numFmtId="173" fontId="4" fillId="34" borderId="0" xfId="56" applyNumberFormat="1" applyFont="1" applyFill="1" applyBorder="1" applyAlignment="1">
      <alignment horizontal="right" wrapText="1"/>
      <protection/>
    </xf>
    <xf numFmtId="0" fontId="4" fillId="34" borderId="0" xfId="56" applyFont="1" applyFill="1" applyBorder="1" applyAlignment="1">
      <alignment horizontal="right" wrapText="1"/>
      <protection/>
    </xf>
    <xf numFmtId="173" fontId="4" fillId="34" borderId="16" xfId="56" applyNumberFormat="1" applyFont="1" applyFill="1" applyBorder="1" applyAlignment="1">
      <alignment horizontal="right" wrapText="1"/>
      <protection/>
    </xf>
    <xf numFmtId="0" fontId="4" fillId="34" borderId="16" xfId="56" applyFont="1" applyFill="1" applyBorder="1" applyAlignment="1">
      <alignment horizontal="right" wrapText="1"/>
      <protection/>
    </xf>
    <xf numFmtId="0" fontId="4" fillId="34" borderId="16" xfId="56" applyFont="1" applyFill="1" applyBorder="1">
      <alignment/>
      <protection/>
    </xf>
    <xf numFmtId="0" fontId="10" fillId="34" borderId="0" xfId="56" applyFont="1" applyFill="1">
      <alignment/>
      <protection/>
    </xf>
    <xf numFmtId="0" fontId="7" fillId="0" borderId="0" xfId="56" applyFont="1">
      <alignment/>
      <protection/>
    </xf>
    <xf numFmtId="0" fontId="10" fillId="0" borderId="0" xfId="56" applyFont="1">
      <alignment/>
      <protection/>
    </xf>
    <xf numFmtId="3" fontId="7" fillId="0" borderId="0" xfId="56" applyNumberFormat="1" applyFont="1">
      <alignment/>
      <protection/>
    </xf>
    <xf numFmtId="173" fontId="7" fillId="0" borderId="0" xfId="56" applyNumberFormat="1" applyFont="1">
      <alignment/>
      <protection/>
    </xf>
    <xf numFmtId="15" fontId="7" fillId="0" borderId="0" xfId="56" applyNumberFormat="1" applyFont="1">
      <alignment/>
      <protection/>
    </xf>
    <xf numFmtId="0" fontId="7" fillId="0" borderId="15" xfId="56" applyFont="1" applyBorder="1">
      <alignment/>
      <protection/>
    </xf>
    <xf numFmtId="0" fontId="4" fillId="0" borderId="13" xfId="56" applyFont="1" applyBorder="1">
      <alignment/>
      <protection/>
    </xf>
    <xf numFmtId="3" fontId="7" fillId="0" borderId="13" xfId="56" applyNumberFormat="1" applyFont="1" applyBorder="1" applyAlignment="1">
      <alignment horizontal="right" wrapText="1"/>
      <protection/>
    </xf>
    <xf numFmtId="173" fontId="7" fillId="0" borderId="19" xfId="56" applyNumberFormat="1" applyFont="1" applyBorder="1" applyAlignment="1">
      <alignment horizontal="right" wrapText="1"/>
      <protection/>
    </xf>
    <xf numFmtId="3" fontId="7" fillId="0" borderId="20" xfId="56" applyNumberFormat="1" applyFont="1" applyBorder="1" applyAlignment="1">
      <alignment horizontal="right" wrapText="1"/>
      <protection/>
    </xf>
    <xf numFmtId="173" fontId="7" fillId="0" borderId="14" xfId="56" applyNumberFormat="1" applyFont="1" applyBorder="1" applyAlignment="1">
      <alignment horizontal="right" wrapText="1"/>
      <protection/>
    </xf>
    <xf numFmtId="0" fontId="7" fillId="0" borderId="0" xfId="56" applyFont="1" applyAlignment="1">
      <alignment horizontal="left"/>
      <protection/>
    </xf>
    <xf numFmtId="0" fontId="7" fillId="0" borderId="10" xfId="56" applyFont="1" applyBorder="1" applyAlignment="1">
      <alignment/>
      <protection/>
    </xf>
    <xf numFmtId="3" fontId="7" fillId="0" borderId="10" xfId="56" applyNumberFormat="1" applyFont="1" applyBorder="1" applyAlignment="1">
      <alignment horizontal="right"/>
      <protection/>
    </xf>
    <xf numFmtId="173" fontId="7" fillId="0" borderId="21" xfId="56" applyNumberFormat="1" applyFont="1" applyBorder="1" applyAlignment="1">
      <alignment horizontal="right"/>
      <protection/>
    </xf>
    <xf numFmtId="3" fontId="7" fillId="0" borderId="22" xfId="56" applyNumberFormat="1" applyFont="1" applyBorder="1" applyAlignment="1">
      <alignment horizontal="right"/>
      <protection/>
    </xf>
    <xf numFmtId="173" fontId="7" fillId="0" borderId="10" xfId="56" applyNumberFormat="1" applyFont="1" applyBorder="1" applyAlignment="1">
      <alignment horizontal="right"/>
      <protection/>
    </xf>
    <xf numFmtId="0" fontId="7" fillId="0" borderId="12" xfId="56" applyFont="1" applyBorder="1" applyAlignment="1">
      <alignment/>
      <protection/>
    </xf>
    <xf numFmtId="3" fontId="7" fillId="0" borderId="12" xfId="56" applyNumberFormat="1" applyFont="1" applyBorder="1" applyAlignment="1">
      <alignment horizontal="right"/>
      <protection/>
    </xf>
    <xf numFmtId="173" fontId="7" fillId="0" borderId="23" xfId="56" applyNumberFormat="1" applyFont="1" applyBorder="1" applyAlignment="1">
      <alignment horizontal="right"/>
      <protection/>
    </xf>
    <xf numFmtId="3" fontId="7" fillId="0" borderId="24" xfId="56" applyNumberFormat="1" applyFont="1" applyBorder="1" applyAlignment="1">
      <alignment horizontal="right"/>
      <protection/>
    </xf>
    <xf numFmtId="173" fontId="7" fillId="0" borderId="12" xfId="56" applyNumberFormat="1" applyFont="1" applyBorder="1" applyAlignment="1">
      <alignment horizontal="right"/>
      <protection/>
    </xf>
    <xf numFmtId="0" fontId="4" fillId="0" borderId="11" xfId="56" applyNumberFormat="1" applyFont="1" applyBorder="1">
      <alignment/>
      <protection/>
    </xf>
    <xf numFmtId="3" fontId="7" fillId="0" borderId="11" xfId="56" applyNumberFormat="1" applyFont="1" applyBorder="1" applyAlignment="1">
      <alignment horizontal="right"/>
      <protection/>
    </xf>
    <xf numFmtId="173" fontId="7" fillId="0" borderId="25" xfId="56" applyNumberFormat="1" applyFont="1" applyBorder="1" applyAlignment="1">
      <alignment horizontal="right"/>
      <protection/>
    </xf>
    <xf numFmtId="3" fontId="7" fillId="0" borderId="26" xfId="56" applyNumberFormat="1" applyFont="1" applyBorder="1" applyAlignment="1">
      <alignment horizontal="right"/>
      <protection/>
    </xf>
    <xf numFmtId="173" fontId="7" fillId="0" borderId="11" xfId="56" applyNumberFormat="1" applyFont="1" applyBorder="1" applyAlignment="1">
      <alignment horizontal="right"/>
      <protection/>
    </xf>
    <xf numFmtId="0" fontId="7" fillId="0" borderId="0" xfId="56" applyFont="1" applyFill="1" applyBorder="1" applyAlignment="1">
      <alignment/>
      <protection/>
    </xf>
    <xf numFmtId="3" fontId="4" fillId="33" borderId="16" xfId="0" applyNumberFormat="1" applyFont="1" applyFill="1" applyBorder="1" applyAlignment="1">
      <alignment horizontal="center" wrapText="1"/>
    </xf>
    <xf numFmtId="0" fontId="4" fillId="0" borderId="16" xfId="56" applyFont="1" applyBorder="1" applyAlignment="1">
      <alignment horizontal="center" wrapText="1"/>
      <protection/>
    </xf>
    <xf numFmtId="0" fontId="4" fillId="0" borderId="27" xfId="56" applyFont="1" applyBorder="1" applyAlignment="1">
      <alignment horizontal="center" wrapText="1"/>
      <protection/>
    </xf>
    <xf numFmtId="0" fontId="4" fillId="0" borderId="28" xfId="56" applyFont="1" applyBorder="1" applyAlignment="1">
      <alignment horizont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Capital funding 2003-04 to 2005-06 (version 3)" xfId="57"/>
    <cellStyle name="Normal_sec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6"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35"/>
  <sheetViews>
    <sheetView showGridLines="0" zoomScalePageLayoutView="0" workbookViewId="0" topLeftCell="A1">
      <pane xSplit="1" ySplit="10" topLeftCell="B3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T335" sqref="A1:T335"/>
    </sheetView>
  </sheetViews>
  <sheetFormatPr defaultColWidth="9.140625" defaultRowHeight="12.75"/>
  <cols>
    <col min="1" max="1" width="43.00390625" style="3" customWidth="1"/>
    <col min="2" max="2" width="10.8515625" style="3" customWidth="1"/>
    <col min="3" max="3" width="9.8515625" style="3" customWidth="1"/>
    <col min="4" max="4" width="10.28125" style="3" customWidth="1"/>
    <col min="5" max="5" width="10.7109375" style="3" customWidth="1"/>
    <col min="6" max="6" width="11.28125" style="3" customWidth="1"/>
    <col min="7" max="7" width="11.00390625" style="3" customWidth="1"/>
    <col min="8" max="8" width="9.00390625" style="3" customWidth="1"/>
    <col min="9" max="9" width="11.7109375" style="3" customWidth="1"/>
    <col min="10" max="10" width="1.8515625" style="3" customWidth="1"/>
    <col min="11" max="12" width="11.00390625" style="3" hidden="1" customWidth="1"/>
    <col min="13" max="14" width="12.28125" style="3" hidden="1" customWidth="1"/>
    <col min="15" max="15" width="9.28125" style="3" hidden="1" customWidth="1"/>
    <col min="16" max="16" width="11.8515625" style="3" hidden="1" customWidth="1"/>
    <col min="17" max="17" width="14.140625" style="3" bestFit="1" customWidth="1"/>
    <col min="18" max="18" width="1.57421875" style="3" customWidth="1"/>
    <col min="19" max="20" width="11.28125" style="3" customWidth="1"/>
    <col min="21" max="21" width="12.140625" style="3" customWidth="1"/>
    <col min="22" max="22" width="9.140625" style="3" customWidth="1"/>
    <col min="23" max="23" width="7.421875" style="15" hidden="1" customWidth="1"/>
    <col min="24" max="24" width="34.8515625" style="15" hidden="1" customWidth="1"/>
    <col min="25" max="25" width="9.140625" style="3" customWidth="1"/>
    <col min="26" max="26" width="9.140625" style="15" customWidth="1"/>
    <col min="27" max="27" width="34.8515625" style="15" customWidth="1"/>
    <col min="28" max="16384" width="9.140625" style="3" customWidth="1"/>
  </cols>
  <sheetData>
    <row r="1" spans="1:28" ht="15.75">
      <c r="A1" s="60" t="s">
        <v>1074</v>
      </c>
      <c r="B1" s="61"/>
      <c r="C1" s="61"/>
      <c r="D1" s="2"/>
      <c r="E1" s="2"/>
      <c r="F1" s="2"/>
      <c r="G1" s="2"/>
      <c r="H1" s="2"/>
      <c r="I1" s="2"/>
      <c r="J1" s="2"/>
      <c r="K1" s="2"/>
      <c r="L1" s="2"/>
      <c r="T1" s="2"/>
      <c r="U1" s="2"/>
      <c r="V1" s="2"/>
      <c r="W1" s="3"/>
      <c r="X1" s="4"/>
      <c r="Z1" s="3"/>
      <c r="AB1" s="15"/>
    </row>
    <row r="2" spans="1:28" ht="15.75">
      <c r="A2" s="16" t="s">
        <v>274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T2" s="2"/>
      <c r="U2" s="2"/>
      <c r="V2" s="2"/>
      <c r="W2" s="4"/>
      <c r="X2" s="4"/>
      <c r="Z2" s="3"/>
      <c r="AB2" s="15"/>
    </row>
    <row r="3" spans="1:28" ht="12.75">
      <c r="A3" s="23" t="s">
        <v>275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T3" s="2"/>
      <c r="U3" s="2"/>
      <c r="V3" s="2"/>
      <c r="W3" s="4"/>
      <c r="X3" s="4"/>
      <c r="Z3" s="3"/>
      <c r="AB3" s="15"/>
    </row>
    <row r="4" spans="1:28" ht="12.75">
      <c r="A4" s="47" t="s">
        <v>761</v>
      </c>
      <c r="B4" s="61"/>
      <c r="C4" s="61"/>
      <c r="D4" s="61"/>
      <c r="E4" s="61"/>
      <c r="F4" s="61"/>
      <c r="G4" s="2"/>
      <c r="H4" s="2"/>
      <c r="I4" s="2"/>
      <c r="J4" s="2"/>
      <c r="K4" s="2"/>
      <c r="L4" s="2"/>
      <c r="T4" s="2"/>
      <c r="U4" s="2"/>
      <c r="V4" s="2"/>
      <c r="W4" s="4"/>
      <c r="X4" s="4"/>
      <c r="Z4" s="3"/>
      <c r="AB4" s="15"/>
    </row>
    <row r="5" spans="2:28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T5" s="2"/>
      <c r="U5" s="2"/>
      <c r="V5" s="2"/>
      <c r="W5" s="4"/>
      <c r="X5" s="4"/>
      <c r="Z5" s="3"/>
      <c r="AB5" s="15"/>
    </row>
    <row r="6" spans="1:21" ht="15.75">
      <c r="A6" s="16" t="s">
        <v>280</v>
      </c>
      <c r="B6" s="2"/>
      <c r="C6" s="2"/>
      <c r="D6" s="2"/>
      <c r="E6" s="2"/>
      <c r="F6" s="2"/>
      <c r="G6" s="2"/>
      <c r="H6" s="2"/>
      <c r="I6" s="2"/>
      <c r="Q6" s="2"/>
      <c r="R6" s="2"/>
      <c r="S6" s="2"/>
      <c r="T6" s="4" t="s">
        <v>0</v>
      </c>
      <c r="U6" s="4"/>
    </row>
    <row r="7" spans="1:21" ht="12.75">
      <c r="A7" s="33"/>
      <c r="B7" s="5"/>
      <c r="C7" s="5"/>
      <c r="D7" s="5"/>
      <c r="F7" s="33"/>
      <c r="G7" s="33"/>
      <c r="H7" s="5"/>
      <c r="I7" s="5"/>
      <c r="J7" s="6"/>
      <c r="K7" s="6"/>
      <c r="L7" s="33"/>
      <c r="M7" s="6"/>
      <c r="N7" s="6"/>
      <c r="O7" s="6"/>
      <c r="P7" s="6"/>
      <c r="Q7" s="5"/>
      <c r="R7" s="5"/>
      <c r="S7" s="5"/>
      <c r="T7" s="5"/>
      <c r="U7" s="5"/>
    </row>
    <row r="8" spans="1:21" ht="13.5" thickBot="1">
      <c r="A8" s="5"/>
      <c r="B8" s="5"/>
      <c r="C8" s="5"/>
      <c r="D8" s="5"/>
      <c r="E8" s="5"/>
      <c r="F8" s="5"/>
      <c r="G8" s="5"/>
      <c r="H8" s="5"/>
      <c r="I8" s="5"/>
      <c r="J8" s="6"/>
      <c r="K8" s="6"/>
      <c r="L8" s="6"/>
      <c r="M8" s="6"/>
      <c r="N8" s="6"/>
      <c r="O8" s="6"/>
      <c r="P8" s="6"/>
      <c r="Q8" s="5"/>
      <c r="R8" s="5"/>
      <c r="S8" s="5"/>
      <c r="T8" s="5"/>
      <c r="U8" s="5"/>
    </row>
    <row r="9" spans="1:27" s="19" customFormat="1" ht="12.75" customHeight="1">
      <c r="A9" s="48"/>
      <c r="B9" s="49" t="s">
        <v>4</v>
      </c>
      <c r="C9" s="50"/>
      <c r="D9" s="50"/>
      <c r="E9" s="50"/>
      <c r="F9" s="50"/>
      <c r="G9" s="50"/>
      <c r="H9" s="50"/>
      <c r="I9" s="50"/>
      <c r="J9" s="48"/>
      <c r="K9" s="143" t="s">
        <v>130</v>
      </c>
      <c r="L9" s="143"/>
      <c r="M9" s="143"/>
      <c r="N9" s="143"/>
      <c r="O9" s="143"/>
      <c r="P9" s="143"/>
      <c r="Q9" s="54" t="s">
        <v>261</v>
      </c>
      <c r="R9" s="52"/>
      <c r="S9" s="54" t="s">
        <v>276</v>
      </c>
      <c r="T9" s="51"/>
      <c r="U9" s="53"/>
      <c r="W9" s="22" t="s">
        <v>6</v>
      </c>
      <c r="X9" s="22" t="s">
        <v>7</v>
      </c>
      <c r="Z9" s="22"/>
      <c r="AA9" s="22"/>
    </row>
    <row r="10" spans="1:27" s="19" customFormat="1" ht="46.5" customHeight="1">
      <c r="A10" s="20" t="s">
        <v>1</v>
      </c>
      <c r="B10" s="18" t="s">
        <v>282</v>
      </c>
      <c r="C10" s="18" t="s">
        <v>283</v>
      </c>
      <c r="D10" s="18" t="s">
        <v>284</v>
      </c>
      <c r="E10" s="18" t="s">
        <v>128</v>
      </c>
      <c r="F10" s="18" t="s">
        <v>259</v>
      </c>
      <c r="G10" s="18" t="s">
        <v>136</v>
      </c>
      <c r="H10" s="18" t="s">
        <v>127</v>
      </c>
      <c r="I10" s="18" t="s">
        <v>272</v>
      </c>
      <c r="J10" s="18"/>
      <c r="K10" s="29" t="s">
        <v>129</v>
      </c>
      <c r="L10" s="30" t="s">
        <v>134</v>
      </c>
      <c r="M10" s="30" t="s">
        <v>131</v>
      </c>
      <c r="N10" s="30" t="s">
        <v>260</v>
      </c>
      <c r="O10" s="30" t="s">
        <v>135</v>
      </c>
      <c r="P10" s="30" t="s">
        <v>262</v>
      </c>
      <c r="Q10" s="18" t="s">
        <v>271</v>
      </c>
      <c r="R10" s="18"/>
      <c r="S10" s="18" t="s">
        <v>762</v>
      </c>
      <c r="T10" s="21" t="s">
        <v>281</v>
      </c>
      <c r="U10" s="53"/>
      <c r="W10" s="15" t="s">
        <v>8</v>
      </c>
      <c r="X10" s="15"/>
      <c r="Z10" s="15"/>
      <c r="AA10" s="15"/>
    </row>
    <row r="11" spans="1:24" ht="10.5" customHeight="1">
      <c r="A11" s="1"/>
      <c r="B11" s="7"/>
      <c r="C11" s="7"/>
      <c r="D11" s="7"/>
      <c r="E11" s="7"/>
      <c r="F11" s="7"/>
      <c r="G11" s="7"/>
      <c r="H11" s="7"/>
      <c r="I11" s="7"/>
      <c r="J11" s="7"/>
      <c r="K11" s="31"/>
      <c r="L11" s="31"/>
      <c r="M11" s="31"/>
      <c r="N11" s="31"/>
      <c r="O11" s="31"/>
      <c r="P11" s="31"/>
      <c r="Q11" s="7"/>
      <c r="R11" s="7"/>
      <c r="S11" s="7"/>
      <c r="T11" s="7"/>
      <c r="U11" s="7"/>
      <c r="W11" s="58" t="s">
        <v>3</v>
      </c>
      <c r="X11" s="15" t="s">
        <v>3</v>
      </c>
    </row>
    <row r="12" spans="1:27" ht="10.5" customHeight="1">
      <c r="A12" s="1" t="s">
        <v>258</v>
      </c>
      <c r="B12" s="7"/>
      <c r="C12" s="7"/>
      <c r="D12" s="7"/>
      <c r="E12" s="7"/>
      <c r="F12" s="7"/>
      <c r="G12" s="7"/>
      <c r="H12" s="7"/>
      <c r="I12" s="7"/>
      <c r="J12" s="7"/>
      <c r="K12" s="31"/>
      <c r="L12" s="31"/>
      <c r="M12" s="31"/>
      <c r="N12" s="31"/>
      <c r="O12" s="31"/>
      <c r="P12" s="31"/>
      <c r="Q12" s="7"/>
      <c r="R12" s="7"/>
      <c r="S12" s="7"/>
      <c r="T12" s="7"/>
      <c r="U12" s="7"/>
      <c r="W12" s="10" t="s">
        <v>3</v>
      </c>
      <c r="X12" s="11" t="s">
        <v>3</v>
      </c>
      <c r="Z12" s="10"/>
      <c r="AA12" s="11"/>
    </row>
    <row r="13" spans="1:27" ht="10.5" customHeight="1">
      <c r="A13" s="8"/>
      <c r="B13" s="9"/>
      <c r="C13" s="9"/>
      <c r="D13" s="9"/>
      <c r="E13" s="9"/>
      <c r="F13" s="9"/>
      <c r="G13" s="9"/>
      <c r="H13" s="9"/>
      <c r="I13" s="9"/>
      <c r="J13" s="9"/>
      <c r="K13" s="32"/>
      <c r="L13" s="32"/>
      <c r="M13" s="32"/>
      <c r="N13" s="32"/>
      <c r="O13" s="32"/>
      <c r="P13" s="32"/>
      <c r="Q13" s="9"/>
      <c r="R13" s="9"/>
      <c r="S13" s="9"/>
      <c r="T13" s="9"/>
      <c r="U13" s="7"/>
      <c r="W13" s="10" t="s">
        <v>3</v>
      </c>
      <c r="X13" s="11" t="s">
        <v>3</v>
      </c>
      <c r="Z13" s="10"/>
      <c r="AA13" s="11"/>
    </row>
    <row r="14" spans="1:24" ht="9.75" customHeight="1">
      <c r="A14" s="13" t="s">
        <v>454</v>
      </c>
      <c r="B14" s="34">
        <v>15447043</v>
      </c>
      <c r="C14" s="34">
        <v>819393</v>
      </c>
      <c r="D14" s="34">
        <v>1113733</v>
      </c>
      <c r="E14" s="34">
        <v>1665233</v>
      </c>
      <c r="F14" s="34">
        <v>3516719</v>
      </c>
      <c r="G14" s="34">
        <v>1336584</v>
      </c>
      <c r="H14" s="34">
        <v>213487</v>
      </c>
      <c r="I14" s="34">
        <v>24112192</v>
      </c>
      <c r="J14" s="34"/>
      <c r="K14" s="35">
        <v>627196</v>
      </c>
      <c r="L14" s="35">
        <v>51098</v>
      </c>
      <c r="M14" s="35">
        <v>0</v>
      </c>
      <c r="N14" s="35">
        <v>352075</v>
      </c>
      <c r="O14" s="35">
        <v>3471</v>
      </c>
      <c r="P14" s="35">
        <v>0</v>
      </c>
      <c r="Q14" s="34">
        <v>1033840</v>
      </c>
      <c r="R14" s="34"/>
      <c r="S14" s="34">
        <v>1729596</v>
      </c>
      <c r="T14" s="34">
        <v>26875628</v>
      </c>
      <c r="U14" s="38"/>
      <c r="W14" s="59" t="s">
        <v>9</v>
      </c>
      <c r="X14" s="55" t="s">
        <v>454</v>
      </c>
    </row>
    <row r="15" spans="1:24" ht="10.5" customHeight="1">
      <c r="A15" s="13" t="s">
        <v>455</v>
      </c>
      <c r="B15" s="34">
        <v>13326110</v>
      </c>
      <c r="C15" s="34">
        <v>758550</v>
      </c>
      <c r="D15" s="34">
        <v>1027719</v>
      </c>
      <c r="E15" s="34">
        <v>544104</v>
      </c>
      <c r="F15" s="34">
        <v>723992</v>
      </c>
      <c r="G15" s="34">
        <v>928111</v>
      </c>
      <c r="H15" s="34">
        <v>2995</v>
      </c>
      <c r="I15" s="34">
        <v>17311581</v>
      </c>
      <c r="J15" s="34"/>
      <c r="K15" s="35">
        <v>4306691</v>
      </c>
      <c r="L15" s="35">
        <v>238251</v>
      </c>
      <c r="M15" s="35">
        <v>0</v>
      </c>
      <c r="N15" s="35">
        <v>1045905</v>
      </c>
      <c r="O15" s="35">
        <v>301662</v>
      </c>
      <c r="P15" s="35">
        <v>0</v>
      </c>
      <c r="Q15" s="34">
        <v>5892509</v>
      </c>
      <c r="R15" s="34"/>
      <c r="S15" s="34">
        <v>1690228</v>
      </c>
      <c r="T15" s="34">
        <v>24894318</v>
      </c>
      <c r="U15" s="38"/>
      <c r="W15" s="59" t="s">
        <v>10</v>
      </c>
      <c r="X15" s="55" t="s">
        <v>455</v>
      </c>
    </row>
    <row r="16" spans="1:24" ht="9.75" customHeight="1">
      <c r="A16" s="13" t="s">
        <v>456</v>
      </c>
      <c r="B16" s="34">
        <v>21316313</v>
      </c>
      <c r="C16" s="34">
        <v>5595</v>
      </c>
      <c r="D16" s="34">
        <v>1384455</v>
      </c>
      <c r="E16" s="34">
        <v>415478</v>
      </c>
      <c r="F16" s="34">
        <v>544423</v>
      </c>
      <c r="G16" s="34">
        <v>1982990</v>
      </c>
      <c r="H16" s="34">
        <v>46222</v>
      </c>
      <c r="I16" s="34">
        <v>25695476</v>
      </c>
      <c r="J16" s="34"/>
      <c r="K16" s="35">
        <v>12506758</v>
      </c>
      <c r="L16" s="35">
        <v>764978</v>
      </c>
      <c r="M16" s="35">
        <v>0</v>
      </c>
      <c r="N16" s="35">
        <v>3192676</v>
      </c>
      <c r="O16" s="35">
        <v>802743</v>
      </c>
      <c r="P16" s="35">
        <v>0</v>
      </c>
      <c r="Q16" s="34">
        <v>17267155</v>
      </c>
      <c r="R16" s="34"/>
      <c r="S16" s="34">
        <v>2376103</v>
      </c>
      <c r="T16" s="34">
        <v>45338734</v>
      </c>
      <c r="U16" s="38"/>
      <c r="W16" s="59" t="s">
        <v>11</v>
      </c>
      <c r="X16" s="55" t="s">
        <v>456</v>
      </c>
    </row>
    <row r="17" spans="1:27" ht="9.75" customHeight="1">
      <c r="A17" s="13" t="s">
        <v>457</v>
      </c>
      <c r="B17" s="34">
        <v>9858892</v>
      </c>
      <c r="C17" s="34">
        <v>11073</v>
      </c>
      <c r="D17" s="34">
        <v>103810</v>
      </c>
      <c r="E17" s="34">
        <v>450634</v>
      </c>
      <c r="F17" s="34">
        <v>1302058</v>
      </c>
      <c r="G17" s="34">
        <v>370194</v>
      </c>
      <c r="H17" s="34">
        <v>2583</v>
      </c>
      <c r="I17" s="34">
        <v>12099244</v>
      </c>
      <c r="J17" s="34"/>
      <c r="K17" s="35">
        <v>421076</v>
      </c>
      <c r="L17" s="35">
        <v>5872</v>
      </c>
      <c r="M17" s="35">
        <v>0</v>
      </c>
      <c r="N17" s="35">
        <v>99367</v>
      </c>
      <c r="O17" s="35">
        <v>10599</v>
      </c>
      <c r="P17" s="35">
        <v>0</v>
      </c>
      <c r="Q17" s="34">
        <v>536914</v>
      </c>
      <c r="R17" s="34"/>
      <c r="S17" s="34">
        <v>0</v>
      </c>
      <c r="T17" s="34">
        <v>12636158</v>
      </c>
      <c r="U17" s="38"/>
      <c r="W17" s="59" t="s">
        <v>79</v>
      </c>
      <c r="X17" s="55" t="s">
        <v>457</v>
      </c>
      <c r="Z17" s="6"/>
      <c r="AA17" s="6"/>
    </row>
    <row r="18" spans="1:24" ht="9.75" customHeight="1">
      <c r="A18" s="13" t="s">
        <v>458</v>
      </c>
      <c r="B18" s="34">
        <v>17779810</v>
      </c>
      <c r="C18" s="34">
        <v>9469</v>
      </c>
      <c r="D18" s="34">
        <v>463171</v>
      </c>
      <c r="E18" s="34">
        <v>925327</v>
      </c>
      <c r="F18" s="34">
        <v>3376820</v>
      </c>
      <c r="G18" s="34">
        <v>788965</v>
      </c>
      <c r="H18" s="34">
        <v>0</v>
      </c>
      <c r="I18" s="34">
        <v>23343562</v>
      </c>
      <c r="J18" s="34"/>
      <c r="K18" s="35">
        <v>558179</v>
      </c>
      <c r="L18" s="35">
        <v>127184</v>
      </c>
      <c r="M18" s="35">
        <v>0</v>
      </c>
      <c r="N18" s="35">
        <v>319175</v>
      </c>
      <c r="O18" s="35">
        <v>46994</v>
      </c>
      <c r="P18" s="35">
        <v>0</v>
      </c>
      <c r="Q18" s="34">
        <v>1051532</v>
      </c>
      <c r="R18" s="34"/>
      <c r="S18" s="34">
        <v>484056</v>
      </c>
      <c r="T18" s="34">
        <v>24879150</v>
      </c>
      <c r="U18" s="38"/>
      <c r="W18" s="59" t="s">
        <v>48</v>
      </c>
      <c r="X18" s="55" t="s">
        <v>458</v>
      </c>
    </row>
    <row r="19" spans="1:24" ht="9.75" customHeight="1">
      <c r="A19" s="13" t="s">
        <v>459</v>
      </c>
      <c r="B19" s="34">
        <v>8762223</v>
      </c>
      <c r="C19" s="34">
        <v>0</v>
      </c>
      <c r="D19" s="34">
        <v>330530</v>
      </c>
      <c r="E19" s="34">
        <v>536475</v>
      </c>
      <c r="F19" s="34">
        <v>1914903</v>
      </c>
      <c r="G19" s="34">
        <v>3963327</v>
      </c>
      <c r="H19" s="34">
        <v>721</v>
      </c>
      <c r="I19" s="34">
        <v>15508179</v>
      </c>
      <c r="J19" s="34"/>
      <c r="K19" s="35">
        <v>6387390</v>
      </c>
      <c r="L19" s="35">
        <v>710412</v>
      </c>
      <c r="M19" s="35">
        <v>766487</v>
      </c>
      <c r="N19" s="35">
        <v>2223442</v>
      </c>
      <c r="O19" s="35">
        <v>74102</v>
      </c>
      <c r="P19" s="35">
        <v>0</v>
      </c>
      <c r="Q19" s="34">
        <v>10161833</v>
      </c>
      <c r="R19" s="34"/>
      <c r="S19" s="34">
        <v>640793</v>
      </c>
      <c r="T19" s="34">
        <v>26310805</v>
      </c>
      <c r="U19" s="38"/>
      <c r="W19" s="59" t="s">
        <v>13</v>
      </c>
      <c r="X19" s="55" t="s">
        <v>459</v>
      </c>
    </row>
    <row r="20" spans="1:24" ht="9.75" customHeight="1">
      <c r="A20" s="13" t="s">
        <v>460</v>
      </c>
      <c r="B20" s="34">
        <v>49708276</v>
      </c>
      <c r="C20" s="34">
        <v>17940</v>
      </c>
      <c r="D20" s="34">
        <v>2492633</v>
      </c>
      <c r="E20" s="34">
        <v>873197</v>
      </c>
      <c r="F20" s="34">
        <v>917230</v>
      </c>
      <c r="G20" s="34">
        <v>3114678</v>
      </c>
      <c r="H20" s="34">
        <v>1287358</v>
      </c>
      <c r="I20" s="34">
        <v>58411312</v>
      </c>
      <c r="J20" s="34"/>
      <c r="K20" s="35">
        <v>28463603</v>
      </c>
      <c r="L20" s="35">
        <v>4998283</v>
      </c>
      <c r="M20" s="35">
        <v>0</v>
      </c>
      <c r="N20" s="35">
        <v>7388612</v>
      </c>
      <c r="O20" s="35">
        <v>1551645</v>
      </c>
      <c r="P20" s="35">
        <v>0</v>
      </c>
      <c r="Q20" s="34">
        <v>42402143</v>
      </c>
      <c r="R20" s="34"/>
      <c r="S20" s="34">
        <v>2850000</v>
      </c>
      <c r="T20" s="34">
        <v>103663455</v>
      </c>
      <c r="U20" s="38"/>
      <c r="W20" s="59" t="s">
        <v>12</v>
      </c>
      <c r="X20" s="55" t="s">
        <v>460</v>
      </c>
    </row>
    <row r="21" spans="1:24" ht="9.75" customHeight="1">
      <c r="A21" s="13" t="s">
        <v>669</v>
      </c>
      <c r="B21" s="34">
        <v>21259344</v>
      </c>
      <c r="C21" s="34">
        <v>68452</v>
      </c>
      <c r="D21" s="34">
        <v>924309</v>
      </c>
      <c r="E21" s="34">
        <v>1499107</v>
      </c>
      <c r="F21" s="34">
        <v>2897258</v>
      </c>
      <c r="G21" s="34">
        <v>1185694</v>
      </c>
      <c r="H21" s="34">
        <v>46727</v>
      </c>
      <c r="I21" s="34">
        <v>27880891</v>
      </c>
      <c r="J21" s="34"/>
      <c r="K21" s="35">
        <v>1355691</v>
      </c>
      <c r="L21" s="35">
        <v>875</v>
      </c>
      <c r="M21" s="35">
        <v>0</v>
      </c>
      <c r="N21" s="35">
        <v>150511</v>
      </c>
      <c r="O21" s="35">
        <v>88641</v>
      </c>
      <c r="P21" s="35">
        <v>0</v>
      </c>
      <c r="Q21" s="34">
        <v>1595718</v>
      </c>
      <c r="R21" s="34"/>
      <c r="S21" s="34">
        <v>1293503</v>
      </c>
      <c r="T21" s="34">
        <v>30770112</v>
      </c>
      <c r="U21" s="38"/>
      <c r="W21" s="59" t="s">
        <v>20</v>
      </c>
      <c r="X21" s="55" t="s">
        <v>461</v>
      </c>
    </row>
    <row r="22" spans="1:27" ht="9.75" customHeight="1">
      <c r="A22" s="13" t="s">
        <v>462</v>
      </c>
      <c r="B22" s="34">
        <v>5377384</v>
      </c>
      <c r="C22" s="34">
        <v>48339</v>
      </c>
      <c r="D22" s="34">
        <v>195756</v>
      </c>
      <c r="E22" s="34">
        <v>826727</v>
      </c>
      <c r="F22" s="34">
        <v>1288836</v>
      </c>
      <c r="G22" s="34">
        <v>290286</v>
      </c>
      <c r="H22" s="34">
        <v>0</v>
      </c>
      <c r="I22" s="34">
        <v>8027328</v>
      </c>
      <c r="J22" s="34"/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4">
        <v>0</v>
      </c>
      <c r="R22" s="34"/>
      <c r="S22" s="34">
        <v>0</v>
      </c>
      <c r="T22" s="34">
        <v>8027328</v>
      </c>
      <c r="U22" s="38"/>
      <c r="W22" s="59" t="s">
        <v>137</v>
      </c>
      <c r="X22" s="55" t="s">
        <v>462</v>
      </c>
      <c r="Z22" s="6"/>
      <c r="AA22" s="6"/>
    </row>
    <row r="23" spans="1:24" ht="9.75" customHeight="1">
      <c r="A23" s="13" t="s">
        <v>665</v>
      </c>
      <c r="B23" s="34">
        <v>2210354</v>
      </c>
      <c r="C23" s="34">
        <v>0</v>
      </c>
      <c r="D23" s="34">
        <v>0</v>
      </c>
      <c r="E23" s="34">
        <v>143348</v>
      </c>
      <c r="F23" s="34">
        <v>413146</v>
      </c>
      <c r="G23" s="34">
        <v>793</v>
      </c>
      <c r="H23" s="34">
        <v>0</v>
      </c>
      <c r="I23" s="34">
        <v>2767641</v>
      </c>
      <c r="J23" s="34"/>
      <c r="K23" s="35">
        <v>9151</v>
      </c>
      <c r="L23" s="35">
        <v>125</v>
      </c>
      <c r="M23" s="35">
        <v>0</v>
      </c>
      <c r="N23" s="35">
        <v>5927</v>
      </c>
      <c r="O23" s="35">
        <v>0</v>
      </c>
      <c r="P23" s="35">
        <v>0</v>
      </c>
      <c r="Q23" s="34">
        <v>15203</v>
      </c>
      <c r="R23" s="34"/>
      <c r="S23" s="34">
        <v>0</v>
      </c>
      <c r="T23" s="34">
        <v>2782844</v>
      </c>
      <c r="U23" s="38"/>
      <c r="W23" s="59" t="s">
        <v>95</v>
      </c>
      <c r="X23" s="55" t="s">
        <v>463</v>
      </c>
    </row>
    <row r="24" spans="1:24" ht="9.75" customHeight="1">
      <c r="A24" s="13" t="s">
        <v>464</v>
      </c>
      <c r="B24" s="34">
        <v>6410503</v>
      </c>
      <c r="C24" s="34">
        <v>0</v>
      </c>
      <c r="D24" s="34">
        <v>329849</v>
      </c>
      <c r="E24" s="34">
        <v>974808</v>
      </c>
      <c r="F24" s="34">
        <v>1705274</v>
      </c>
      <c r="G24" s="34">
        <v>890409</v>
      </c>
      <c r="H24" s="34">
        <v>50120</v>
      </c>
      <c r="I24" s="34">
        <v>10360963</v>
      </c>
      <c r="J24" s="34"/>
      <c r="K24" s="35">
        <v>423074</v>
      </c>
      <c r="L24" s="35">
        <v>6871</v>
      </c>
      <c r="M24" s="35">
        <v>0</v>
      </c>
      <c r="N24" s="35">
        <v>195674</v>
      </c>
      <c r="O24" s="35">
        <v>63784</v>
      </c>
      <c r="P24" s="35">
        <v>0</v>
      </c>
      <c r="Q24" s="34">
        <v>689403</v>
      </c>
      <c r="R24" s="34"/>
      <c r="S24" s="34">
        <v>305807</v>
      </c>
      <c r="T24" s="34">
        <v>11356173</v>
      </c>
      <c r="U24" s="38"/>
      <c r="W24" s="59" t="s">
        <v>80</v>
      </c>
      <c r="X24" s="55" t="s">
        <v>464</v>
      </c>
    </row>
    <row r="25" spans="1:24" ht="9.75" customHeight="1">
      <c r="A25" s="13" t="s">
        <v>679</v>
      </c>
      <c r="B25" s="34">
        <v>4776188</v>
      </c>
      <c r="C25" s="34">
        <v>0</v>
      </c>
      <c r="D25" s="34">
        <v>100199</v>
      </c>
      <c r="E25" s="34">
        <v>166831</v>
      </c>
      <c r="F25" s="34">
        <v>846770</v>
      </c>
      <c r="G25" s="34">
        <v>77632</v>
      </c>
      <c r="H25" s="34">
        <v>6747</v>
      </c>
      <c r="I25" s="34">
        <v>5974367</v>
      </c>
      <c r="J25" s="34"/>
      <c r="K25" s="35">
        <v>16263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4">
        <v>16263</v>
      </c>
      <c r="R25" s="34"/>
      <c r="S25" s="34">
        <v>0</v>
      </c>
      <c r="T25" s="34">
        <v>5990630</v>
      </c>
      <c r="U25" s="38"/>
      <c r="W25" s="59" t="s">
        <v>138</v>
      </c>
      <c r="X25" s="55" t="s">
        <v>465</v>
      </c>
    </row>
    <row r="26" spans="1:24" ht="9.75" customHeight="1">
      <c r="A26" s="13" t="s">
        <v>466</v>
      </c>
      <c r="B26" s="34">
        <v>19550034</v>
      </c>
      <c r="C26" s="34">
        <v>8079</v>
      </c>
      <c r="D26" s="34">
        <v>1109433</v>
      </c>
      <c r="E26" s="34">
        <v>1144433</v>
      </c>
      <c r="F26" s="34">
        <v>2637391</v>
      </c>
      <c r="G26" s="34">
        <v>998721</v>
      </c>
      <c r="H26" s="34">
        <v>247652</v>
      </c>
      <c r="I26" s="34">
        <v>25695743</v>
      </c>
      <c r="J26" s="34"/>
      <c r="K26" s="35">
        <v>1452403</v>
      </c>
      <c r="L26" s="35">
        <v>20989</v>
      </c>
      <c r="M26" s="35">
        <v>0</v>
      </c>
      <c r="N26" s="35">
        <v>341533</v>
      </c>
      <c r="O26" s="35">
        <v>47651</v>
      </c>
      <c r="P26" s="35">
        <v>0</v>
      </c>
      <c r="Q26" s="34">
        <v>1862576</v>
      </c>
      <c r="R26" s="34"/>
      <c r="S26" s="34">
        <v>641250</v>
      </c>
      <c r="T26" s="34">
        <v>28199569</v>
      </c>
      <c r="U26" s="38"/>
      <c r="W26" s="59" t="s">
        <v>14</v>
      </c>
      <c r="X26" s="55" t="s">
        <v>466</v>
      </c>
    </row>
    <row r="27" spans="1:24" ht="9.75" customHeight="1">
      <c r="A27" s="13" t="s">
        <v>467</v>
      </c>
      <c r="B27" s="34">
        <v>15997310</v>
      </c>
      <c r="C27" s="34">
        <v>469457</v>
      </c>
      <c r="D27" s="34">
        <v>1613763</v>
      </c>
      <c r="E27" s="34">
        <v>1372160</v>
      </c>
      <c r="F27" s="34">
        <v>1984980</v>
      </c>
      <c r="G27" s="34">
        <v>751635</v>
      </c>
      <c r="H27" s="34">
        <v>66561</v>
      </c>
      <c r="I27" s="34">
        <v>22255866</v>
      </c>
      <c r="J27" s="34"/>
      <c r="K27" s="35">
        <v>4606769</v>
      </c>
      <c r="L27" s="35">
        <v>303343</v>
      </c>
      <c r="M27" s="35">
        <v>0</v>
      </c>
      <c r="N27" s="35">
        <v>764281</v>
      </c>
      <c r="O27" s="35">
        <v>369573</v>
      </c>
      <c r="P27" s="35">
        <v>0</v>
      </c>
      <c r="Q27" s="34">
        <v>6043966</v>
      </c>
      <c r="R27" s="34"/>
      <c r="S27" s="34">
        <v>1083699</v>
      </c>
      <c r="T27" s="34">
        <v>29383531</v>
      </c>
      <c r="U27" s="38"/>
      <c r="W27" s="59" t="s">
        <v>15</v>
      </c>
      <c r="X27" s="55" t="s">
        <v>467</v>
      </c>
    </row>
    <row r="28" spans="1:27" ht="9.75" customHeight="1">
      <c r="A28" s="13" t="s">
        <v>468</v>
      </c>
      <c r="B28" s="34">
        <v>24435515</v>
      </c>
      <c r="C28" s="34">
        <v>73632</v>
      </c>
      <c r="D28" s="34">
        <v>2270107</v>
      </c>
      <c r="E28" s="34">
        <v>966228</v>
      </c>
      <c r="F28" s="34">
        <v>3070971</v>
      </c>
      <c r="G28" s="34">
        <v>1379012</v>
      </c>
      <c r="H28" s="34">
        <v>85223</v>
      </c>
      <c r="I28" s="34">
        <v>32280688</v>
      </c>
      <c r="J28" s="34"/>
      <c r="K28" s="35">
        <v>4723560</v>
      </c>
      <c r="L28" s="35">
        <v>245748</v>
      </c>
      <c r="M28" s="35">
        <v>0</v>
      </c>
      <c r="N28" s="35">
        <v>736348</v>
      </c>
      <c r="O28" s="35">
        <v>178877</v>
      </c>
      <c r="P28" s="35">
        <v>0</v>
      </c>
      <c r="Q28" s="34">
        <v>5884533</v>
      </c>
      <c r="R28" s="34"/>
      <c r="S28" s="34">
        <v>1033390</v>
      </c>
      <c r="T28" s="34">
        <v>39198611</v>
      </c>
      <c r="U28" s="38"/>
      <c r="W28" s="59" t="s">
        <v>16</v>
      </c>
      <c r="X28" s="55" t="s">
        <v>468</v>
      </c>
      <c r="Z28" s="6"/>
      <c r="AA28" s="6"/>
    </row>
    <row r="29" spans="1:24" ht="9.75" customHeight="1">
      <c r="A29" s="13" t="s">
        <v>469</v>
      </c>
      <c r="B29" s="34">
        <v>42802746</v>
      </c>
      <c r="C29" s="34">
        <v>0</v>
      </c>
      <c r="D29" s="34">
        <v>4307154</v>
      </c>
      <c r="E29" s="34">
        <v>402248</v>
      </c>
      <c r="F29" s="34">
        <v>390898</v>
      </c>
      <c r="G29" s="34">
        <v>2539290</v>
      </c>
      <c r="H29" s="34">
        <v>1310405</v>
      </c>
      <c r="I29" s="34">
        <v>51752741</v>
      </c>
      <c r="J29" s="34"/>
      <c r="K29" s="35">
        <v>34525675</v>
      </c>
      <c r="L29" s="35">
        <v>5377586</v>
      </c>
      <c r="M29" s="35">
        <v>0</v>
      </c>
      <c r="N29" s="35">
        <v>7391550</v>
      </c>
      <c r="O29" s="35">
        <v>1364701</v>
      </c>
      <c r="P29" s="35">
        <v>0</v>
      </c>
      <c r="Q29" s="34">
        <v>48659512</v>
      </c>
      <c r="R29" s="34"/>
      <c r="S29" s="34">
        <v>2850000</v>
      </c>
      <c r="T29" s="34">
        <v>103262253</v>
      </c>
      <c r="U29" s="38"/>
      <c r="W29" s="59" t="s">
        <v>17</v>
      </c>
      <c r="X29" s="55" t="s">
        <v>469</v>
      </c>
    </row>
    <row r="30" spans="1:27" ht="9.75" customHeight="1">
      <c r="A30" s="13" t="s">
        <v>470</v>
      </c>
      <c r="B30" s="34">
        <v>19072785</v>
      </c>
      <c r="C30" s="34">
        <v>0</v>
      </c>
      <c r="D30" s="34">
        <v>1244827</v>
      </c>
      <c r="E30" s="34">
        <v>563559</v>
      </c>
      <c r="F30" s="34">
        <v>1293652</v>
      </c>
      <c r="G30" s="34">
        <v>1917272</v>
      </c>
      <c r="H30" s="34">
        <v>18326</v>
      </c>
      <c r="I30" s="34">
        <v>24110421</v>
      </c>
      <c r="J30" s="34"/>
      <c r="K30" s="35">
        <v>8296760</v>
      </c>
      <c r="L30" s="35">
        <v>163805</v>
      </c>
      <c r="M30" s="35">
        <v>663743</v>
      </c>
      <c r="N30" s="35">
        <v>1693744</v>
      </c>
      <c r="O30" s="35">
        <v>514026</v>
      </c>
      <c r="P30" s="35">
        <v>0</v>
      </c>
      <c r="Q30" s="34">
        <v>11332078</v>
      </c>
      <c r="R30" s="34"/>
      <c r="S30" s="34">
        <v>1124470</v>
      </c>
      <c r="T30" s="34">
        <v>36566969</v>
      </c>
      <c r="U30" s="38"/>
      <c r="W30" s="59" t="s">
        <v>18</v>
      </c>
      <c r="X30" s="55" t="s">
        <v>470</v>
      </c>
      <c r="Z30" s="6"/>
      <c r="AA30" s="6"/>
    </row>
    <row r="31" spans="1:24" ht="9.75" customHeight="1">
      <c r="A31" s="13" t="s">
        <v>471</v>
      </c>
      <c r="B31" s="34">
        <v>9482383</v>
      </c>
      <c r="C31" s="34">
        <v>0</v>
      </c>
      <c r="D31" s="34">
        <v>274992</v>
      </c>
      <c r="E31" s="34">
        <v>445459</v>
      </c>
      <c r="F31" s="34">
        <v>1887688</v>
      </c>
      <c r="G31" s="34">
        <v>837808</v>
      </c>
      <c r="H31" s="34">
        <v>8718</v>
      </c>
      <c r="I31" s="34">
        <v>12937048</v>
      </c>
      <c r="J31" s="34"/>
      <c r="K31" s="35">
        <v>147266</v>
      </c>
      <c r="L31" s="35">
        <v>14742</v>
      </c>
      <c r="M31" s="35">
        <v>0</v>
      </c>
      <c r="N31" s="35">
        <v>46646</v>
      </c>
      <c r="O31" s="35">
        <v>36957</v>
      </c>
      <c r="P31" s="35">
        <v>0</v>
      </c>
      <c r="Q31" s="34">
        <v>245611</v>
      </c>
      <c r="R31" s="34"/>
      <c r="S31" s="34">
        <v>756635</v>
      </c>
      <c r="T31" s="34">
        <v>13939294</v>
      </c>
      <c r="U31" s="38"/>
      <c r="W31" s="59" t="s">
        <v>81</v>
      </c>
      <c r="X31" s="55" t="s">
        <v>471</v>
      </c>
    </row>
    <row r="32" spans="1:27" ht="9.75" customHeight="1">
      <c r="A32" s="13" t="s">
        <v>472</v>
      </c>
      <c r="B32" s="34">
        <v>36668136</v>
      </c>
      <c r="C32" s="34">
        <v>33794</v>
      </c>
      <c r="D32" s="34">
        <v>2671538</v>
      </c>
      <c r="E32" s="34">
        <v>298718</v>
      </c>
      <c r="F32" s="34">
        <v>222470</v>
      </c>
      <c r="G32" s="34">
        <v>4592703</v>
      </c>
      <c r="H32" s="34">
        <v>1312793</v>
      </c>
      <c r="I32" s="34">
        <v>45800152</v>
      </c>
      <c r="J32" s="34"/>
      <c r="K32" s="35">
        <v>77512644</v>
      </c>
      <c r="L32" s="35">
        <v>20834819</v>
      </c>
      <c r="M32" s="35">
        <v>0</v>
      </c>
      <c r="N32" s="35">
        <v>15512450</v>
      </c>
      <c r="O32" s="35">
        <v>4550254</v>
      </c>
      <c r="P32" s="35">
        <v>2129914</v>
      </c>
      <c r="Q32" s="34">
        <v>120540081</v>
      </c>
      <c r="R32" s="34"/>
      <c r="S32" s="34">
        <v>2850000</v>
      </c>
      <c r="T32" s="34">
        <v>169190233</v>
      </c>
      <c r="U32" s="38"/>
      <c r="W32" s="59" t="s">
        <v>19</v>
      </c>
      <c r="X32" s="55" t="s">
        <v>472</v>
      </c>
      <c r="Z32" s="6"/>
      <c r="AA32" s="6"/>
    </row>
    <row r="33" spans="1:27" ht="9.75" customHeight="1">
      <c r="A33" s="13" t="s">
        <v>473</v>
      </c>
      <c r="B33" s="34">
        <v>228036</v>
      </c>
      <c r="C33" s="34">
        <v>0</v>
      </c>
      <c r="D33" s="34">
        <v>186668</v>
      </c>
      <c r="E33" s="34">
        <v>10000</v>
      </c>
      <c r="F33" s="34">
        <v>1432</v>
      </c>
      <c r="G33" s="34">
        <v>18700</v>
      </c>
      <c r="H33" s="34">
        <v>209714</v>
      </c>
      <c r="I33" s="34">
        <v>654550</v>
      </c>
      <c r="J33" s="34"/>
      <c r="K33" s="35">
        <v>5226974</v>
      </c>
      <c r="L33" s="35">
        <v>9489738</v>
      </c>
      <c r="M33" s="35">
        <v>627237</v>
      </c>
      <c r="N33" s="35">
        <v>689915</v>
      </c>
      <c r="O33" s="35">
        <v>634184</v>
      </c>
      <c r="P33" s="35">
        <v>0</v>
      </c>
      <c r="Q33" s="34">
        <v>16668048</v>
      </c>
      <c r="R33" s="34"/>
      <c r="S33" s="34">
        <v>703125</v>
      </c>
      <c r="T33" s="34">
        <v>18025723</v>
      </c>
      <c r="U33" s="38"/>
      <c r="W33" s="59" t="s">
        <v>139</v>
      </c>
      <c r="X33" s="55" t="s">
        <v>473</v>
      </c>
      <c r="Z33" s="6"/>
      <c r="AA33" s="6"/>
    </row>
    <row r="34" spans="1:24" ht="9.75" customHeight="1">
      <c r="A34" s="13" t="s">
        <v>474</v>
      </c>
      <c r="B34" s="34">
        <v>11533635</v>
      </c>
      <c r="C34" s="34">
        <v>181460</v>
      </c>
      <c r="D34" s="34">
        <v>163872</v>
      </c>
      <c r="E34" s="34">
        <v>1453380</v>
      </c>
      <c r="F34" s="34">
        <v>2466823</v>
      </c>
      <c r="G34" s="34">
        <v>990480</v>
      </c>
      <c r="H34" s="34">
        <v>24114</v>
      </c>
      <c r="I34" s="34">
        <v>16813764</v>
      </c>
      <c r="J34" s="34"/>
      <c r="K34" s="35">
        <v>455508</v>
      </c>
      <c r="L34" s="35">
        <v>141677</v>
      </c>
      <c r="M34" s="35">
        <v>0</v>
      </c>
      <c r="N34" s="35">
        <v>308757</v>
      </c>
      <c r="O34" s="35">
        <v>35175</v>
      </c>
      <c r="P34" s="35">
        <v>0</v>
      </c>
      <c r="Q34" s="34">
        <v>941117</v>
      </c>
      <c r="R34" s="34"/>
      <c r="S34" s="34">
        <v>878377</v>
      </c>
      <c r="T34" s="34">
        <v>18633258</v>
      </c>
      <c r="U34" s="38"/>
      <c r="W34" s="59" t="s">
        <v>82</v>
      </c>
      <c r="X34" s="55" t="s">
        <v>474</v>
      </c>
    </row>
    <row r="35" spans="1:24" ht="9.75" customHeight="1">
      <c r="A35" s="13" t="s">
        <v>475</v>
      </c>
      <c r="B35" s="34">
        <v>35542993</v>
      </c>
      <c r="C35" s="34">
        <v>25386</v>
      </c>
      <c r="D35" s="34">
        <v>2132123</v>
      </c>
      <c r="E35" s="34">
        <v>2438484</v>
      </c>
      <c r="F35" s="34">
        <v>4919654</v>
      </c>
      <c r="G35" s="34">
        <v>2163538</v>
      </c>
      <c r="H35" s="34">
        <v>160934</v>
      </c>
      <c r="I35" s="34">
        <v>47383112</v>
      </c>
      <c r="J35" s="34"/>
      <c r="K35" s="35">
        <v>2285214</v>
      </c>
      <c r="L35" s="35">
        <v>105320</v>
      </c>
      <c r="M35" s="35">
        <v>0</v>
      </c>
      <c r="N35" s="35">
        <v>748684</v>
      </c>
      <c r="O35" s="35">
        <v>69037</v>
      </c>
      <c r="P35" s="35">
        <v>0</v>
      </c>
      <c r="Q35" s="34">
        <v>3208255</v>
      </c>
      <c r="R35" s="34"/>
      <c r="S35" s="34">
        <v>2261717</v>
      </c>
      <c r="T35" s="34">
        <v>52853084</v>
      </c>
      <c r="U35" s="38"/>
      <c r="W35" s="59" t="s">
        <v>21</v>
      </c>
      <c r="X35" s="55" t="s">
        <v>475</v>
      </c>
    </row>
    <row r="36" spans="1:27" ht="9.75" customHeight="1">
      <c r="A36" s="13" t="s">
        <v>476</v>
      </c>
      <c r="B36" s="34">
        <v>1410015</v>
      </c>
      <c r="C36" s="34">
        <v>0</v>
      </c>
      <c r="D36" s="34">
        <v>0</v>
      </c>
      <c r="E36" s="34">
        <v>47427</v>
      </c>
      <c r="F36" s="34">
        <v>141650</v>
      </c>
      <c r="G36" s="34">
        <v>2271160</v>
      </c>
      <c r="H36" s="34">
        <v>0</v>
      </c>
      <c r="I36" s="34">
        <v>3870252</v>
      </c>
      <c r="J36" s="34"/>
      <c r="K36" s="35">
        <v>206426</v>
      </c>
      <c r="L36" s="35">
        <v>1119</v>
      </c>
      <c r="M36" s="35">
        <v>24771</v>
      </c>
      <c r="N36" s="35">
        <v>90440</v>
      </c>
      <c r="O36" s="35">
        <v>0</v>
      </c>
      <c r="P36" s="35">
        <v>0</v>
      </c>
      <c r="Q36" s="34">
        <v>322756</v>
      </c>
      <c r="R36" s="34"/>
      <c r="S36" s="34">
        <v>0</v>
      </c>
      <c r="T36" s="34">
        <v>4193008</v>
      </c>
      <c r="U36" s="38"/>
      <c r="W36" s="59" t="s">
        <v>96</v>
      </c>
      <c r="X36" s="55" t="s">
        <v>476</v>
      </c>
      <c r="Z36" s="6"/>
      <c r="AA36" s="6"/>
    </row>
    <row r="37" spans="1:24" ht="9.75" customHeight="1">
      <c r="A37" s="13" t="s">
        <v>477</v>
      </c>
      <c r="B37" s="34">
        <v>13892727</v>
      </c>
      <c r="C37" s="34">
        <v>589852</v>
      </c>
      <c r="D37" s="34">
        <v>471594</v>
      </c>
      <c r="E37" s="34">
        <v>956437</v>
      </c>
      <c r="F37" s="34">
        <v>1821260</v>
      </c>
      <c r="G37" s="34">
        <v>976736</v>
      </c>
      <c r="H37" s="34">
        <v>151060</v>
      </c>
      <c r="I37" s="34">
        <v>18859666</v>
      </c>
      <c r="J37" s="34"/>
      <c r="K37" s="35">
        <v>320474</v>
      </c>
      <c r="L37" s="35">
        <v>18615</v>
      </c>
      <c r="M37" s="35">
        <v>0</v>
      </c>
      <c r="N37" s="35">
        <v>225048</v>
      </c>
      <c r="O37" s="35">
        <v>10787</v>
      </c>
      <c r="P37" s="35">
        <v>0</v>
      </c>
      <c r="Q37" s="34">
        <v>574924</v>
      </c>
      <c r="R37" s="34"/>
      <c r="S37" s="34">
        <v>437277</v>
      </c>
      <c r="T37" s="34">
        <v>19871867</v>
      </c>
      <c r="U37" s="38"/>
      <c r="W37" s="59" t="s">
        <v>84</v>
      </c>
      <c r="X37" s="55" t="s">
        <v>477</v>
      </c>
    </row>
    <row r="38" spans="1:24" ht="9.75" customHeight="1">
      <c r="A38" s="13" t="s">
        <v>478</v>
      </c>
      <c r="B38" s="34">
        <v>6364030</v>
      </c>
      <c r="C38" s="34">
        <v>10147</v>
      </c>
      <c r="D38" s="34">
        <v>4449</v>
      </c>
      <c r="E38" s="34">
        <v>440163</v>
      </c>
      <c r="F38" s="34">
        <v>987171</v>
      </c>
      <c r="G38" s="34">
        <v>192931</v>
      </c>
      <c r="H38" s="34">
        <v>18014</v>
      </c>
      <c r="I38" s="34">
        <v>8016905</v>
      </c>
      <c r="J38" s="34"/>
      <c r="K38" s="35">
        <v>199839</v>
      </c>
      <c r="L38" s="35">
        <v>2124</v>
      </c>
      <c r="M38" s="35">
        <v>0</v>
      </c>
      <c r="N38" s="35">
        <v>61790</v>
      </c>
      <c r="O38" s="35">
        <v>6097</v>
      </c>
      <c r="P38" s="35">
        <v>0</v>
      </c>
      <c r="Q38" s="34">
        <v>269850</v>
      </c>
      <c r="R38" s="34"/>
      <c r="S38" s="34">
        <v>284915</v>
      </c>
      <c r="T38" s="34">
        <v>8571670</v>
      </c>
      <c r="U38" s="38"/>
      <c r="W38" s="59" t="s">
        <v>85</v>
      </c>
      <c r="X38" s="55" t="s">
        <v>478</v>
      </c>
    </row>
    <row r="39" spans="1:24" ht="9.75" customHeight="1">
      <c r="A39" s="13" t="s">
        <v>479</v>
      </c>
      <c r="B39" s="34">
        <v>11042451</v>
      </c>
      <c r="C39" s="34">
        <v>0</v>
      </c>
      <c r="D39" s="34">
        <v>770021</v>
      </c>
      <c r="E39" s="34">
        <v>232722</v>
      </c>
      <c r="F39" s="34">
        <v>730130</v>
      </c>
      <c r="G39" s="34">
        <v>2102229</v>
      </c>
      <c r="H39" s="34">
        <v>0</v>
      </c>
      <c r="I39" s="34">
        <v>14877553</v>
      </c>
      <c r="J39" s="34"/>
      <c r="K39" s="35">
        <v>6927253</v>
      </c>
      <c r="L39" s="35">
        <v>112921</v>
      </c>
      <c r="M39" s="35">
        <v>831272</v>
      </c>
      <c r="N39" s="35">
        <v>1727663</v>
      </c>
      <c r="O39" s="35">
        <v>144265</v>
      </c>
      <c r="P39" s="35">
        <v>0</v>
      </c>
      <c r="Q39" s="34">
        <v>9743374</v>
      </c>
      <c r="R39" s="34"/>
      <c r="S39" s="34">
        <v>1674567</v>
      </c>
      <c r="T39" s="34">
        <v>26295494</v>
      </c>
      <c r="U39" s="38"/>
      <c r="W39" s="59" t="s">
        <v>22</v>
      </c>
      <c r="X39" s="55" t="s">
        <v>479</v>
      </c>
    </row>
    <row r="40" spans="1:24" ht="9.75" customHeight="1">
      <c r="A40" s="13" t="s">
        <v>480</v>
      </c>
      <c r="B40" s="34">
        <v>299924</v>
      </c>
      <c r="C40" s="34">
        <v>0</v>
      </c>
      <c r="D40" s="34">
        <v>3322</v>
      </c>
      <c r="E40" s="34">
        <v>13097</v>
      </c>
      <c r="F40" s="34">
        <v>4162</v>
      </c>
      <c r="G40" s="34">
        <v>458913</v>
      </c>
      <c r="H40" s="34">
        <v>0</v>
      </c>
      <c r="I40" s="34">
        <v>779418</v>
      </c>
      <c r="J40" s="34"/>
      <c r="K40" s="35">
        <v>680524</v>
      </c>
      <c r="L40" s="35">
        <v>141607</v>
      </c>
      <c r="M40" s="35">
        <v>81663</v>
      </c>
      <c r="N40" s="35">
        <v>234722</v>
      </c>
      <c r="O40" s="35">
        <v>0</v>
      </c>
      <c r="P40" s="35">
        <v>0</v>
      </c>
      <c r="Q40" s="34">
        <v>1138516</v>
      </c>
      <c r="R40" s="34"/>
      <c r="S40" s="34">
        <v>0</v>
      </c>
      <c r="T40" s="34">
        <v>1917934</v>
      </c>
      <c r="U40" s="38"/>
      <c r="W40" s="59" t="s">
        <v>140</v>
      </c>
      <c r="X40" s="55" t="s">
        <v>480</v>
      </c>
    </row>
    <row r="41" spans="1:24" ht="9.75" customHeight="1">
      <c r="A41" s="13" t="s">
        <v>481</v>
      </c>
      <c r="B41" s="34">
        <v>23132832</v>
      </c>
      <c r="C41" s="34">
        <v>34525</v>
      </c>
      <c r="D41" s="34">
        <v>1512512</v>
      </c>
      <c r="E41" s="34">
        <v>3160907</v>
      </c>
      <c r="F41" s="34">
        <v>4275446</v>
      </c>
      <c r="G41" s="34">
        <v>1620803</v>
      </c>
      <c r="H41" s="34">
        <v>65665</v>
      </c>
      <c r="I41" s="34">
        <v>33802690</v>
      </c>
      <c r="J41" s="34"/>
      <c r="K41" s="35">
        <v>1073936</v>
      </c>
      <c r="L41" s="35">
        <v>306841</v>
      </c>
      <c r="M41" s="35">
        <v>0</v>
      </c>
      <c r="N41" s="35">
        <v>418730</v>
      </c>
      <c r="O41" s="35">
        <v>43523</v>
      </c>
      <c r="P41" s="35">
        <v>0</v>
      </c>
      <c r="Q41" s="34">
        <v>1843030</v>
      </c>
      <c r="R41" s="34"/>
      <c r="S41" s="34">
        <v>2850000</v>
      </c>
      <c r="T41" s="34">
        <v>38495720</v>
      </c>
      <c r="U41" s="38"/>
      <c r="W41" s="59" t="s">
        <v>23</v>
      </c>
      <c r="X41" s="55" t="s">
        <v>481</v>
      </c>
    </row>
    <row r="42" spans="1:27" ht="9.75" customHeight="1">
      <c r="A42" s="13" t="s">
        <v>482</v>
      </c>
      <c r="B42" s="34">
        <v>322421</v>
      </c>
      <c r="C42" s="34">
        <v>0</v>
      </c>
      <c r="D42" s="34">
        <v>1193874</v>
      </c>
      <c r="E42" s="34">
        <v>10000</v>
      </c>
      <c r="F42" s="34">
        <v>16371</v>
      </c>
      <c r="G42" s="34">
        <v>6916677</v>
      </c>
      <c r="H42" s="34">
        <v>19979</v>
      </c>
      <c r="I42" s="34">
        <v>8479322</v>
      </c>
      <c r="J42" s="34"/>
      <c r="K42" s="35">
        <v>5858579</v>
      </c>
      <c r="L42" s="35">
        <v>124560</v>
      </c>
      <c r="M42" s="35">
        <v>0</v>
      </c>
      <c r="N42" s="35">
        <v>2649327</v>
      </c>
      <c r="O42" s="35">
        <v>3366682</v>
      </c>
      <c r="P42" s="35">
        <v>0</v>
      </c>
      <c r="Q42" s="34">
        <v>11999148</v>
      </c>
      <c r="R42" s="34"/>
      <c r="S42" s="34">
        <v>2850000</v>
      </c>
      <c r="T42" s="34">
        <v>23328470</v>
      </c>
      <c r="U42" s="38"/>
      <c r="W42" s="59" t="s">
        <v>97</v>
      </c>
      <c r="X42" s="55" t="s">
        <v>482</v>
      </c>
      <c r="Z42" s="6"/>
      <c r="AA42" s="6"/>
    </row>
    <row r="43" spans="1:27" ht="9.75" customHeight="1">
      <c r="A43" s="13" t="s">
        <v>483</v>
      </c>
      <c r="B43" s="34">
        <v>12526141</v>
      </c>
      <c r="C43" s="34">
        <v>0</v>
      </c>
      <c r="D43" s="34">
        <v>201317</v>
      </c>
      <c r="E43" s="34">
        <v>455822</v>
      </c>
      <c r="F43" s="34">
        <v>1626993</v>
      </c>
      <c r="G43" s="34">
        <v>220370</v>
      </c>
      <c r="H43" s="34">
        <v>33105</v>
      </c>
      <c r="I43" s="34">
        <v>15063748</v>
      </c>
      <c r="J43" s="34"/>
      <c r="K43" s="35">
        <v>374255</v>
      </c>
      <c r="L43" s="35">
        <v>3248</v>
      </c>
      <c r="M43" s="35">
        <v>0</v>
      </c>
      <c r="N43" s="35">
        <v>4445</v>
      </c>
      <c r="O43" s="35">
        <v>1313</v>
      </c>
      <c r="P43" s="35">
        <v>0</v>
      </c>
      <c r="Q43" s="34">
        <v>383261</v>
      </c>
      <c r="R43" s="34"/>
      <c r="S43" s="34">
        <v>0</v>
      </c>
      <c r="T43" s="34">
        <v>15447009</v>
      </c>
      <c r="U43" s="38"/>
      <c r="W43" s="59" t="s">
        <v>133</v>
      </c>
      <c r="X43" s="55" t="s">
        <v>483</v>
      </c>
      <c r="Z43" s="6"/>
      <c r="AA43" s="6"/>
    </row>
    <row r="44" spans="1:24" ht="9.75" customHeight="1">
      <c r="A44" s="17" t="s">
        <v>484</v>
      </c>
      <c r="B44" s="34">
        <v>7634378</v>
      </c>
      <c r="C44" s="34">
        <v>41630</v>
      </c>
      <c r="D44" s="34">
        <v>370113</v>
      </c>
      <c r="E44" s="34">
        <v>656866</v>
      </c>
      <c r="F44" s="34">
        <v>1351694</v>
      </c>
      <c r="G44" s="34">
        <v>541195</v>
      </c>
      <c r="H44" s="34">
        <v>267115</v>
      </c>
      <c r="I44" s="34">
        <v>10862991</v>
      </c>
      <c r="J44" s="34"/>
      <c r="K44" s="35">
        <v>73734</v>
      </c>
      <c r="L44" s="35">
        <v>15492</v>
      </c>
      <c r="M44" s="35">
        <v>0</v>
      </c>
      <c r="N44" s="35">
        <v>8545</v>
      </c>
      <c r="O44" s="35">
        <v>2720</v>
      </c>
      <c r="P44" s="35">
        <v>0</v>
      </c>
      <c r="Q44" s="34">
        <v>100491</v>
      </c>
      <c r="R44" s="34"/>
      <c r="S44" s="34">
        <v>0</v>
      </c>
      <c r="T44" s="34">
        <v>10963482</v>
      </c>
      <c r="U44" s="38"/>
      <c r="W44" s="59" t="s">
        <v>117</v>
      </c>
      <c r="X44" s="55" t="s">
        <v>484</v>
      </c>
    </row>
    <row r="45" spans="1:24" ht="9.75" customHeight="1">
      <c r="A45" s="13" t="s">
        <v>485</v>
      </c>
      <c r="B45" s="34">
        <v>2002924</v>
      </c>
      <c r="C45" s="34">
        <v>0</v>
      </c>
      <c r="D45" s="34">
        <v>0</v>
      </c>
      <c r="E45" s="34">
        <v>62686</v>
      </c>
      <c r="F45" s="34">
        <v>298899</v>
      </c>
      <c r="G45" s="34">
        <v>5552661</v>
      </c>
      <c r="H45" s="34">
        <v>0</v>
      </c>
      <c r="I45" s="34">
        <v>7917170</v>
      </c>
      <c r="J45" s="34"/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4">
        <v>0</v>
      </c>
      <c r="R45" s="34"/>
      <c r="S45" s="34">
        <v>375000</v>
      </c>
      <c r="T45" s="34">
        <v>8292170</v>
      </c>
      <c r="U45" s="38"/>
      <c r="W45" s="59" t="s">
        <v>141</v>
      </c>
      <c r="X45" s="55" t="s">
        <v>485</v>
      </c>
    </row>
    <row r="46" spans="1:24" ht="9.75" customHeight="1">
      <c r="A46" s="13" t="s">
        <v>486</v>
      </c>
      <c r="B46" s="34">
        <v>25114769</v>
      </c>
      <c r="C46" s="34">
        <v>79782</v>
      </c>
      <c r="D46" s="34">
        <v>1241746</v>
      </c>
      <c r="E46" s="34">
        <v>1592905</v>
      </c>
      <c r="F46" s="34">
        <v>3006285</v>
      </c>
      <c r="G46" s="34">
        <v>691539</v>
      </c>
      <c r="H46" s="34">
        <v>135506</v>
      </c>
      <c r="I46" s="34">
        <v>31862532</v>
      </c>
      <c r="J46" s="34"/>
      <c r="K46" s="35">
        <v>3443163</v>
      </c>
      <c r="L46" s="35">
        <v>34607</v>
      </c>
      <c r="M46" s="35">
        <v>0</v>
      </c>
      <c r="N46" s="35">
        <v>732341</v>
      </c>
      <c r="O46" s="35">
        <v>82638</v>
      </c>
      <c r="P46" s="35">
        <v>0</v>
      </c>
      <c r="Q46" s="34">
        <v>4292749</v>
      </c>
      <c r="R46" s="34"/>
      <c r="S46" s="34">
        <v>1024527</v>
      </c>
      <c r="T46" s="34">
        <v>37179808</v>
      </c>
      <c r="U46" s="38"/>
      <c r="W46" s="59" t="s">
        <v>24</v>
      </c>
      <c r="X46" s="55" t="s">
        <v>486</v>
      </c>
    </row>
    <row r="47" spans="1:24" ht="9.75" customHeight="1">
      <c r="A47" s="13" t="s">
        <v>487</v>
      </c>
      <c r="B47" s="34">
        <v>17277820</v>
      </c>
      <c r="C47" s="34">
        <v>336883</v>
      </c>
      <c r="D47" s="34">
        <v>815042</v>
      </c>
      <c r="E47" s="34">
        <v>2022421</v>
      </c>
      <c r="F47" s="34">
        <v>3279673</v>
      </c>
      <c r="G47" s="34">
        <v>910601</v>
      </c>
      <c r="H47" s="34">
        <v>247597</v>
      </c>
      <c r="I47" s="34">
        <v>24890037</v>
      </c>
      <c r="J47" s="34"/>
      <c r="K47" s="35">
        <v>321565</v>
      </c>
      <c r="L47" s="35">
        <v>0</v>
      </c>
      <c r="M47" s="35">
        <v>0</v>
      </c>
      <c r="N47" s="35">
        <v>55112</v>
      </c>
      <c r="O47" s="35">
        <v>7129</v>
      </c>
      <c r="P47" s="35">
        <v>0</v>
      </c>
      <c r="Q47" s="34">
        <v>383806</v>
      </c>
      <c r="R47" s="34"/>
      <c r="S47" s="34">
        <v>674476</v>
      </c>
      <c r="T47" s="34">
        <v>25948319</v>
      </c>
      <c r="U47" s="38"/>
      <c r="W47" s="59" t="s">
        <v>25</v>
      </c>
      <c r="X47" s="55" t="s">
        <v>487</v>
      </c>
    </row>
    <row r="48" spans="1:24" ht="9.75" customHeight="1">
      <c r="A48" s="13" t="s">
        <v>488</v>
      </c>
      <c r="B48" s="34">
        <v>24374924</v>
      </c>
      <c r="C48" s="34">
        <v>44098</v>
      </c>
      <c r="D48" s="34">
        <v>1320597</v>
      </c>
      <c r="E48" s="34">
        <v>449829</v>
      </c>
      <c r="F48" s="34">
        <v>450517</v>
      </c>
      <c r="G48" s="34">
        <v>1841823</v>
      </c>
      <c r="H48" s="34">
        <v>84942</v>
      </c>
      <c r="I48" s="34">
        <v>28566730</v>
      </c>
      <c r="J48" s="34"/>
      <c r="K48" s="35">
        <v>19037480</v>
      </c>
      <c r="L48" s="35">
        <v>931142</v>
      </c>
      <c r="M48" s="35">
        <v>0</v>
      </c>
      <c r="N48" s="35">
        <v>4542189</v>
      </c>
      <c r="O48" s="35">
        <v>746651</v>
      </c>
      <c r="P48" s="35">
        <v>0</v>
      </c>
      <c r="Q48" s="34">
        <v>25257462</v>
      </c>
      <c r="R48" s="34"/>
      <c r="S48" s="34">
        <v>2850000</v>
      </c>
      <c r="T48" s="34">
        <v>56674192</v>
      </c>
      <c r="U48" s="38"/>
      <c r="W48" s="59" t="s">
        <v>26</v>
      </c>
      <c r="X48" s="55" t="s">
        <v>488</v>
      </c>
    </row>
    <row r="49" spans="1:24" ht="9.75" customHeight="1">
      <c r="A49" s="13" t="s">
        <v>489</v>
      </c>
      <c r="B49" s="34">
        <v>22380485</v>
      </c>
      <c r="C49" s="34">
        <v>37083</v>
      </c>
      <c r="D49" s="34">
        <v>1129319</v>
      </c>
      <c r="E49" s="34">
        <v>964594</v>
      </c>
      <c r="F49" s="34">
        <v>1086186</v>
      </c>
      <c r="G49" s="34">
        <v>1044798</v>
      </c>
      <c r="H49" s="34">
        <v>621645</v>
      </c>
      <c r="I49" s="34">
        <v>27264110</v>
      </c>
      <c r="J49" s="34"/>
      <c r="K49" s="35">
        <v>11480922</v>
      </c>
      <c r="L49" s="35">
        <v>860554</v>
      </c>
      <c r="M49" s="35">
        <v>0</v>
      </c>
      <c r="N49" s="35">
        <v>3117776</v>
      </c>
      <c r="O49" s="35">
        <v>160305</v>
      </c>
      <c r="P49" s="35">
        <v>0</v>
      </c>
      <c r="Q49" s="34">
        <v>15619557</v>
      </c>
      <c r="R49" s="34"/>
      <c r="S49" s="34">
        <v>1766555</v>
      </c>
      <c r="T49" s="34">
        <v>44650222</v>
      </c>
      <c r="U49" s="38"/>
      <c r="W49" s="59" t="s">
        <v>27</v>
      </c>
      <c r="X49" s="55" t="s">
        <v>489</v>
      </c>
    </row>
    <row r="50" spans="1:24" ht="9.75" customHeight="1">
      <c r="A50" s="13" t="s">
        <v>490</v>
      </c>
      <c r="B50" s="34">
        <v>23805300</v>
      </c>
      <c r="C50" s="34">
        <v>602398</v>
      </c>
      <c r="D50" s="34">
        <v>1042302</v>
      </c>
      <c r="E50" s="34">
        <v>1015322</v>
      </c>
      <c r="F50" s="34">
        <v>4117669</v>
      </c>
      <c r="G50" s="34">
        <v>1207084</v>
      </c>
      <c r="H50" s="34">
        <v>76741</v>
      </c>
      <c r="I50" s="34">
        <v>31866816</v>
      </c>
      <c r="J50" s="34"/>
      <c r="K50" s="35">
        <v>1248932</v>
      </c>
      <c r="L50" s="35">
        <v>65206</v>
      </c>
      <c r="M50" s="35">
        <v>149874</v>
      </c>
      <c r="N50" s="35">
        <v>598059</v>
      </c>
      <c r="O50" s="35">
        <v>11350</v>
      </c>
      <c r="P50" s="35">
        <v>0</v>
      </c>
      <c r="Q50" s="34">
        <v>2073421</v>
      </c>
      <c r="R50" s="34"/>
      <c r="S50" s="34">
        <v>608391</v>
      </c>
      <c r="T50" s="34">
        <v>34548628</v>
      </c>
      <c r="U50" s="38"/>
      <c r="W50" s="59" t="s">
        <v>28</v>
      </c>
      <c r="X50" s="55" t="s">
        <v>490</v>
      </c>
    </row>
    <row r="51" spans="1:24" ht="9.75" customHeight="1">
      <c r="A51" s="13" t="s">
        <v>491</v>
      </c>
      <c r="B51" s="34">
        <v>11888236</v>
      </c>
      <c r="C51" s="34">
        <v>215577</v>
      </c>
      <c r="D51" s="34">
        <v>209118</v>
      </c>
      <c r="E51" s="34">
        <v>2011177</v>
      </c>
      <c r="F51" s="34">
        <v>2488510</v>
      </c>
      <c r="G51" s="34">
        <v>511383</v>
      </c>
      <c r="H51" s="34">
        <v>3868</v>
      </c>
      <c r="I51" s="34">
        <v>17327869</v>
      </c>
      <c r="J51" s="34"/>
      <c r="K51" s="35">
        <v>213085</v>
      </c>
      <c r="L51" s="35">
        <v>2998</v>
      </c>
      <c r="M51" s="35">
        <v>0</v>
      </c>
      <c r="N51" s="35">
        <v>32814</v>
      </c>
      <c r="O51" s="35">
        <v>4127</v>
      </c>
      <c r="P51" s="35">
        <v>0</v>
      </c>
      <c r="Q51" s="34">
        <v>253024</v>
      </c>
      <c r="R51" s="34"/>
      <c r="S51" s="34">
        <v>0</v>
      </c>
      <c r="T51" s="34">
        <v>17580893</v>
      </c>
      <c r="U51" s="38"/>
      <c r="W51" s="59" t="s">
        <v>86</v>
      </c>
      <c r="X51" s="55" t="s">
        <v>491</v>
      </c>
    </row>
    <row r="52" spans="1:24" ht="9.75" customHeight="1">
      <c r="A52" s="13" t="s">
        <v>492</v>
      </c>
      <c r="B52" s="34">
        <v>575829</v>
      </c>
      <c r="C52" s="34">
        <v>0</v>
      </c>
      <c r="D52" s="34">
        <v>0</v>
      </c>
      <c r="E52" s="34">
        <v>34304</v>
      </c>
      <c r="F52" s="34">
        <v>109727</v>
      </c>
      <c r="G52" s="34">
        <v>2655972</v>
      </c>
      <c r="H52" s="34">
        <v>0</v>
      </c>
      <c r="I52" s="34">
        <v>3375832</v>
      </c>
      <c r="J52" s="34"/>
      <c r="K52" s="35">
        <v>5386988</v>
      </c>
      <c r="L52" s="35">
        <v>326451</v>
      </c>
      <c r="M52" s="35">
        <v>646439</v>
      </c>
      <c r="N52" s="35">
        <v>1492448</v>
      </c>
      <c r="O52" s="35">
        <v>1782</v>
      </c>
      <c r="P52" s="35">
        <v>0</v>
      </c>
      <c r="Q52" s="34">
        <v>7854108</v>
      </c>
      <c r="R52" s="34"/>
      <c r="S52" s="34">
        <v>1021022</v>
      </c>
      <c r="T52" s="34">
        <v>12250962</v>
      </c>
      <c r="U52" s="38"/>
      <c r="W52" s="59" t="s">
        <v>98</v>
      </c>
      <c r="X52" s="55" t="s">
        <v>492</v>
      </c>
    </row>
    <row r="53" spans="1:24" ht="9.75" customHeight="1">
      <c r="A53" s="13" t="s">
        <v>493</v>
      </c>
      <c r="B53" s="34">
        <v>15356742</v>
      </c>
      <c r="C53" s="34">
        <v>392061</v>
      </c>
      <c r="D53" s="34">
        <v>491140</v>
      </c>
      <c r="E53" s="34">
        <v>1222198</v>
      </c>
      <c r="F53" s="34">
        <v>2023754</v>
      </c>
      <c r="G53" s="34">
        <v>722300</v>
      </c>
      <c r="H53" s="34">
        <v>0</v>
      </c>
      <c r="I53" s="34">
        <v>20208195</v>
      </c>
      <c r="J53" s="34"/>
      <c r="K53" s="35">
        <v>7147578</v>
      </c>
      <c r="L53" s="35">
        <v>126559</v>
      </c>
      <c r="M53" s="35">
        <v>0</v>
      </c>
      <c r="N53" s="35">
        <v>1756673</v>
      </c>
      <c r="O53" s="35">
        <v>76260</v>
      </c>
      <c r="P53" s="35">
        <v>0</v>
      </c>
      <c r="Q53" s="34">
        <v>9107070</v>
      </c>
      <c r="R53" s="34"/>
      <c r="S53" s="34">
        <v>741047</v>
      </c>
      <c r="T53" s="34">
        <v>30056312</v>
      </c>
      <c r="U53" s="38"/>
      <c r="W53" s="59" t="s">
        <v>29</v>
      </c>
      <c r="X53" s="55" t="s">
        <v>493</v>
      </c>
    </row>
    <row r="54" spans="1:24" ht="9.75" customHeight="1">
      <c r="A54" s="13" t="s">
        <v>494</v>
      </c>
      <c r="B54" s="34">
        <v>28320092</v>
      </c>
      <c r="C54" s="34">
        <v>14951</v>
      </c>
      <c r="D54" s="34">
        <v>1568842</v>
      </c>
      <c r="E54" s="34">
        <v>488137</v>
      </c>
      <c r="F54" s="34">
        <v>570725</v>
      </c>
      <c r="G54" s="34">
        <v>1541818</v>
      </c>
      <c r="H54" s="34">
        <v>321565</v>
      </c>
      <c r="I54" s="34">
        <v>32826130</v>
      </c>
      <c r="J54" s="34"/>
      <c r="K54" s="35">
        <v>12823455</v>
      </c>
      <c r="L54" s="35">
        <v>1031965</v>
      </c>
      <c r="M54" s="35">
        <v>0</v>
      </c>
      <c r="N54" s="35">
        <v>4725051</v>
      </c>
      <c r="O54" s="35">
        <v>692059</v>
      </c>
      <c r="P54" s="35">
        <v>0</v>
      </c>
      <c r="Q54" s="34">
        <v>19272530</v>
      </c>
      <c r="R54" s="34"/>
      <c r="S54" s="34">
        <v>2685923</v>
      </c>
      <c r="T54" s="34">
        <v>54784583</v>
      </c>
      <c r="U54" s="38"/>
      <c r="W54" s="59" t="s">
        <v>30</v>
      </c>
      <c r="X54" s="55" t="s">
        <v>494</v>
      </c>
    </row>
    <row r="55" spans="1:24" ht="9.75" customHeight="1">
      <c r="A55" s="13" t="s">
        <v>495</v>
      </c>
      <c r="B55" s="34">
        <v>7780770</v>
      </c>
      <c r="C55" s="34">
        <v>0</v>
      </c>
      <c r="D55" s="34">
        <v>0</v>
      </c>
      <c r="E55" s="34">
        <v>235288</v>
      </c>
      <c r="F55" s="34">
        <v>861168</v>
      </c>
      <c r="G55" s="34">
        <v>1677427</v>
      </c>
      <c r="H55" s="34">
        <v>8638</v>
      </c>
      <c r="I55" s="34">
        <v>10563291</v>
      </c>
      <c r="J55" s="34"/>
      <c r="K55" s="35">
        <v>325044</v>
      </c>
      <c r="L55" s="35">
        <v>0</v>
      </c>
      <c r="M55" s="35">
        <v>0</v>
      </c>
      <c r="N55" s="35">
        <v>101650</v>
      </c>
      <c r="O55" s="35">
        <v>750</v>
      </c>
      <c r="P55" s="35">
        <v>0</v>
      </c>
      <c r="Q55" s="34">
        <v>427444</v>
      </c>
      <c r="R55" s="34"/>
      <c r="S55" s="34">
        <v>283436</v>
      </c>
      <c r="T55" s="34">
        <v>11274171</v>
      </c>
      <c r="U55" s="38"/>
      <c r="W55" s="59" t="s">
        <v>99</v>
      </c>
      <c r="X55" s="55" t="s">
        <v>495</v>
      </c>
    </row>
    <row r="56" spans="1:24" ht="9.75" customHeight="1">
      <c r="A56" s="13" t="s">
        <v>496</v>
      </c>
      <c r="B56" s="34">
        <v>10565973</v>
      </c>
      <c r="C56" s="34">
        <v>156105</v>
      </c>
      <c r="D56" s="34">
        <v>55524</v>
      </c>
      <c r="E56" s="34">
        <v>466162</v>
      </c>
      <c r="F56" s="34">
        <v>1500298</v>
      </c>
      <c r="G56" s="34">
        <v>468036</v>
      </c>
      <c r="H56" s="34">
        <v>302895</v>
      </c>
      <c r="I56" s="34">
        <v>13514993</v>
      </c>
      <c r="J56" s="34"/>
      <c r="K56" s="35">
        <v>419053</v>
      </c>
      <c r="L56" s="35">
        <v>15617</v>
      </c>
      <c r="M56" s="35">
        <v>0</v>
      </c>
      <c r="N56" s="35">
        <v>245225</v>
      </c>
      <c r="O56" s="35">
        <v>3095</v>
      </c>
      <c r="P56" s="35">
        <v>0</v>
      </c>
      <c r="Q56" s="34">
        <v>682990</v>
      </c>
      <c r="R56" s="34"/>
      <c r="S56" s="34">
        <v>335239</v>
      </c>
      <c r="T56" s="34">
        <v>14533222</v>
      </c>
      <c r="U56" s="38"/>
      <c r="W56" s="59" t="s">
        <v>83</v>
      </c>
      <c r="X56" s="55" t="s">
        <v>496</v>
      </c>
    </row>
    <row r="57" spans="1:24" ht="9.75" customHeight="1">
      <c r="A57" s="13" t="s">
        <v>674</v>
      </c>
      <c r="B57" s="34">
        <v>7424723</v>
      </c>
      <c r="C57" s="34">
        <v>0</v>
      </c>
      <c r="D57" s="34">
        <v>0</v>
      </c>
      <c r="E57" s="34">
        <v>196037</v>
      </c>
      <c r="F57" s="34">
        <v>772385</v>
      </c>
      <c r="G57" s="34">
        <v>1955207</v>
      </c>
      <c r="H57" s="34">
        <v>10387</v>
      </c>
      <c r="I57" s="34">
        <v>10358739</v>
      </c>
      <c r="J57" s="34"/>
      <c r="K57" s="35">
        <v>5686341</v>
      </c>
      <c r="L57" s="35">
        <v>142026</v>
      </c>
      <c r="M57" s="35">
        <v>682362</v>
      </c>
      <c r="N57" s="35">
        <v>1625204</v>
      </c>
      <c r="O57" s="35">
        <v>15102</v>
      </c>
      <c r="P57" s="35">
        <v>0</v>
      </c>
      <c r="Q57" s="34">
        <v>8151035</v>
      </c>
      <c r="R57" s="34"/>
      <c r="S57" s="34">
        <v>331151</v>
      </c>
      <c r="T57" s="34">
        <v>18840925</v>
      </c>
      <c r="U57" s="38"/>
      <c r="W57" s="59" t="s">
        <v>31</v>
      </c>
      <c r="X57" s="55" t="s">
        <v>497</v>
      </c>
    </row>
    <row r="58" spans="1:24" ht="9.75" customHeight="1">
      <c r="A58" s="13" t="s">
        <v>498</v>
      </c>
      <c r="B58" s="34">
        <v>29653232</v>
      </c>
      <c r="C58" s="34">
        <v>55225</v>
      </c>
      <c r="D58" s="34">
        <v>1621626</v>
      </c>
      <c r="E58" s="34">
        <v>1602741</v>
      </c>
      <c r="F58" s="34">
        <v>4982282</v>
      </c>
      <c r="G58" s="34">
        <v>2895896</v>
      </c>
      <c r="H58" s="34">
        <v>61718</v>
      </c>
      <c r="I58" s="34">
        <v>40872720</v>
      </c>
      <c r="J58" s="34"/>
      <c r="K58" s="35">
        <v>1758065</v>
      </c>
      <c r="L58" s="35">
        <v>56111</v>
      </c>
      <c r="M58" s="35">
        <v>210968</v>
      </c>
      <c r="N58" s="35">
        <v>498716</v>
      </c>
      <c r="O58" s="35">
        <v>114999</v>
      </c>
      <c r="P58" s="35">
        <v>0</v>
      </c>
      <c r="Q58" s="34">
        <v>2638859</v>
      </c>
      <c r="R58" s="34"/>
      <c r="S58" s="34">
        <v>1729901</v>
      </c>
      <c r="T58" s="34">
        <v>45241480</v>
      </c>
      <c r="U58" s="38"/>
      <c r="W58" s="59" t="s">
        <v>32</v>
      </c>
      <c r="X58" s="55" t="s">
        <v>498</v>
      </c>
    </row>
    <row r="59" spans="1:24" ht="9.75" customHeight="1">
      <c r="A59" s="13" t="s">
        <v>499</v>
      </c>
      <c r="B59" s="34">
        <v>1360180</v>
      </c>
      <c r="C59" s="34">
        <v>0</v>
      </c>
      <c r="D59" s="34">
        <v>0</v>
      </c>
      <c r="E59" s="34">
        <v>27522</v>
      </c>
      <c r="F59" s="34">
        <v>47534</v>
      </c>
      <c r="G59" s="34">
        <v>323747</v>
      </c>
      <c r="H59" s="34">
        <v>0</v>
      </c>
      <c r="I59" s="34">
        <v>1758983</v>
      </c>
      <c r="J59" s="34"/>
      <c r="K59" s="35">
        <v>177934</v>
      </c>
      <c r="L59" s="35">
        <v>1259</v>
      </c>
      <c r="M59" s="35">
        <v>21352</v>
      </c>
      <c r="N59" s="35">
        <v>24571</v>
      </c>
      <c r="O59" s="35">
        <v>2157</v>
      </c>
      <c r="P59" s="35">
        <v>0</v>
      </c>
      <c r="Q59" s="34">
        <v>227273</v>
      </c>
      <c r="R59" s="34"/>
      <c r="S59" s="34">
        <v>305367</v>
      </c>
      <c r="T59" s="34">
        <v>2291623</v>
      </c>
      <c r="U59" s="38"/>
      <c r="W59" s="59" t="s">
        <v>142</v>
      </c>
      <c r="X59" s="55" t="s">
        <v>499</v>
      </c>
    </row>
    <row r="60" spans="1:24" ht="9.75" customHeight="1">
      <c r="A60" s="13" t="s">
        <v>500</v>
      </c>
      <c r="B60" s="34">
        <v>5627950</v>
      </c>
      <c r="C60" s="34">
        <v>1274361</v>
      </c>
      <c r="D60" s="34">
        <v>1332846</v>
      </c>
      <c r="E60" s="34">
        <v>331404</v>
      </c>
      <c r="F60" s="34">
        <v>891479</v>
      </c>
      <c r="G60" s="34">
        <v>2075668</v>
      </c>
      <c r="H60" s="34">
        <v>0</v>
      </c>
      <c r="I60" s="34">
        <v>11533708</v>
      </c>
      <c r="J60" s="34"/>
      <c r="K60" s="35">
        <v>193772</v>
      </c>
      <c r="L60" s="35">
        <v>0</v>
      </c>
      <c r="M60" s="35">
        <v>0</v>
      </c>
      <c r="N60" s="35">
        <v>28578</v>
      </c>
      <c r="O60" s="35">
        <v>61439</v>
      </c>
      <c r="P60" s="35">
        <v>0</v>
      </c>
      <c r="Q60" s="34">
        <v>283789</v>
      </c>
      <c r="R60" s="34"/>
      <c r="S60" s="34">
        <v>0</v>
      </c>
      <c r="T60" s="34">
        <v>11817497</v>
      </c>
      <c r="U60" s="38"/>
      <c r="W60" s="59" t="s">
        <v>100</v>
      </c>
      <c r="X60" s="55" t="s">
        <v>500</v>
      </c>
    </row>
    <row r="61" spans="1:27" ht="9.75" customHeight="1">
      <c r="A61" s="13" t="s">
        <v>501</v>
      </c>
      <c r="B61" s="34">
        <v>26231743</v>
      </c>
      <c r="C61" s="34">
        <v>132058</v>
      </c>
      <c r="D61" s="34">
        <v>1316859</v>
      </c>
      <c r="E61" s="34">
        <v>1186973</v>
      </c>
      <c r="F61" s="34">
        <v>3432592</v>
      </c>
      <c r="G61" s="34">
        <v>1519916</v>
      </c>
      <c r="H61" s="34">
        <v>44974</v>
      </c>
      <c r="I61" s="34">
        <v>33865115</v>
      </c>
      <c r="J61" s="34"/>
      <c r="K61" s="35">
        <v>2893372</v>
      </c>
      <c r="L61" s="35">
        <v>47850</v>
      </c>
      <c r="M61" s="35">
        <v>0</v>
      </c>
      <c r="N61" s="35">
        <v>1177364</v>
      </c>
      <c r="O61" s="35">
        <v>201108</v>
      </c>
      <c r="P61" s="35">
        <v>0</v>
      </c>
      <c r="Q61" s="34">
        <v>4319694</v>
      </c>
      <c r="R61" s="34"/>
      <c r="S61" s="34">
        <v>2850000</v>
      </c>
      <c r="T61" s="34">
        <v>41034809</v>
      </c>
      <c r="U61" s="38"/>
      <c r="W61" s="59" t="s">
        <v>33</v>
      </c>
      <c r="X61" s="55" t="s">
        <v>501</v>
      </c>
      <c r="Z61" s="6"/>
      <c r="AA61" s="6"/>
    </row>
    <row r="62" spans="1:24" ht="9.75" customHeight="1">
      <c r="A62" s="13" t="s">
        <v>502</v>
      </c>
      <c r="B62" s="34">
        <v>761277</v>
      </c>
      <c r="C62" s="34">
        <v>0</v>
      </c>
      <c r="D62" s="34">
        <v>0</v>
      </c>
      <c r="E62" s="34">
        <v>31488</v>
      </c>
      <c r="F62" s="34">
        <v>56333</v>
      </c>
      <c r="G62" s="34">
        <v>47882</v>
      </c>
      <c r="H62" s="34">
        <v>0</v>
      </c>
      <c r="I62" s="34">
        <v>896980</v>
      </c>
      <c r="J62" s="34"/>
      <c r="K62" s="35">
        <v>32670</v>
      </c>
      <c r="L62" s="35">
        <v>0</v>
      </c>
      <c r="M62" s="35">
        <v>3920</v>
      </c>
      <c r="N62" s="35">
        <v>27610</v>
      </c>
      <c r="O62" s="35">
        <v>0</v>
      </c>
      <c r="P62" s="35">
        <v>0</v>
      </c>
      <c r="Q62" s="34">
        <v>64200</v>
      </c>
      <c r="R62" s="34"/>
      <c r="S62" s="34">
        <v>0</v>
      </c>
      <c r="T62" s="34">
        <v>961180</v>
      </c>
      <c r="U62" s="38"/>
      <c r="W62" s="59" t="s">
        <v>143</v>
      </c>
      <c r="X62" s="55" t="s">
        <v>502</v>
      </c>
    </row>
    <row r="63" spans="1:24" ht="9.75" customHeight="1">
      <c r="A63" s="13" t="s">
        <v>503</v>
      </c>
      <c r="B63" s="34">
        <v>27888391</v>
      </c>
      <c r="C63" s="34">
        <v>0</v>
      </c>
      <c r="D63" s="34">
        <v>1221992</v>
      </c>
      <c r="E63" s="34">
        <v>2568189</v>
      </c>
      <c r="F63" s="34">
        <v>3697316</v>
      </c>
      <c r="G63" s="34">
        <v>1692363</v>
      </c>
      <c r="H63" s="34">
        <v>29651</v>
      </c>
      <c r="I63" s="34">
        <v>37097902</v>
      </c>
      <c r="J63" s="34"/>
      <c r="K63" s="35">
        <v>1040452</v>
      </c>
      <c r="L63" s="35">
        <v>87330</v>
      </c>
      <c r="M63" s="35">
        <v>0</v>
      </c>
      <c r="N63" s="35">
        <v>832511</v>
      </c>
      <c r="O63" s="35">
        <v>70819</v>
      </c>
      <c r="P63" s="35">
        <v>0</v>
      </c>
      <c r="Q63" s="34">
        <v>2031112</v>
      </c>
      <c r="R63" s="34"/>
      <c r="S63" s="34">
        <v>932553</v>
      </c>
      <c r="T63" s="34">
        <v>40061567</v>
      </c>
      <c r="U63" s="38"/>
      <c r="W63" s="59" t="s">
        <v>34</v>
      </c>
      <c r="X63" s="55" t="s">
        <v>503</v>
      </c>
    </row>
    <row r="64" spans="1:27" ht="9.75" customHeight="1">
      <c r="A64" s="13" t="s">
        <v>504</v>
      </c>
      <c r="B64" s="34">
        <v>20920409</v>
      </c>
      <c r="C64" s="34">
        <v>6207</v>
      </c>
      <c r="D64" s="34">
        <v>907596</v>
      </c>
      <c r="E64" s="34">
        <v>1804587</v>
      </c>
      <c r="F64" s="34">
        <v>1976151</v>
      </c>
      <c r="G64" s="34">
        <v>1698658</v>
      </c>
      <c r="H64" s="34">
        <v>140351</v>
      </c>
      <c r="I64" s="34">
        <v>27453959</v>
      </c>
      <c r="J64" s="34"/>
      <c r="K64" s="35">
        <v>5526541</v>
      </c>
      <c r="L64" s="35">
        <v>301344</v>
      </c>
      <c r="M64" s="35">
        <v>0</v>
      </c>
      <c r="N64" s="35">
        <v>1562600</v>
      </c>
      <c r="O64" s="35">
        <v>420225</v>
      </c>
      <c r="P64" s="35">
        <v>0</v>
      </c>
      <c r="Q64" s="34">
        <v>7810710</v>
      </c>
      <c r="R64" s="34"/>
      <c r="S64" s="34">
        <v>1961504</v>
      </c>
      <c r="T64" s="34">
        <v>37226173</v>
      </c>
      <c r="U64" s="38"/>
      <c r="W64" s="59" t="s">
        <v>35</v>
      </c>
      <c r="X64" s="55" t="s">
        <v>504</v>
      </c>
      <c r="Z64" s="6"/>
      <c r="AA64" s="6"/>
    </row>
    <row r="65" spans="1:24" ht="9.75" customHeight="1">
      <c r="A65" s="17" t="s">
        <v>675</v>
      </c>
      <c r="B65" s="37">
        <v>33849286</v>
      </c>
      <c r="C65" s="37">
        <v>0</v>
      </c>
      <c r="D65" s="37">
        <v>5322436</v>
      </c>
      <c r="E65" s="37">
        <v>265937</v>
      </c>
      <c r="F65" s="37">
        <v>344228</v>
      </c>
      <c r="G65" s="37">
        <v>4434139</v>
      </c>
      <c r="H65" s="37">
        <v>1699395</v>
      </c>
      <c r="I65" s="37">
        <v>45915421</v>
      </c>
      <c r="J65" s="37"/>
      <c r="K65" s="36">
        <v>51367849</v>
      </c>
      <c r="L65" s="36">
        <v>18310063</v>
      </c>
      <c r="M65" s="36">
        <v>6164142</v>
      </c>
      <c r="N65" s="36">
        <v>16444733</v>
      </c>
      <c r="O65" s="36">
        <v>7179571</v>
      </c>
      <c r="P65" s="36">
        <v>0</v>
      </c>
      <c r="Q65" s="37">
        <v>99466358</v>
      </c>
      <c r="R65" s="37"/>
      <c r="S65" s="37">
        <v>2850000</v>
      </c>
      <c r="T65" s="37">
        <v>148231779</v>
      </c>
      <c r="U65" s="38"/>
      <c r="W65" s="59" t="s">
        <v>36</v>
      </c>
      <c r="X65" s="55" t="s">
        <v>505</v>
      </c>
    </row>
    <row r="66" spans="1:26" ht="9.75" customHeight="1">
      <c r="A66" s="17" t="s">
        <v>506</v>
      </c>
      <c r="B66" s="37">
        <v>14044374</v>
      </c>
      <c r="C66" s="37">
        <v>0</v>
      </c>
      <c r="D66" s="37">
        <v>836822</v>
      </c>
      <c r="E66" s="37">
        <v>491072</v>
      </c>
      <c r="F66" s="37">
        <v>548561</v>
      </c>
      <c r="G66" s="37">
        <v>654774</v>
      </c>
      <c r="H66" s="37">
        <v>502780</v>
      </c>
      <c r="I66" s="37">
        <v>17078383</v>
      </c>
      <c r="J66" s="37"/>
      <c r="K66" s="36">
        <v>4448441</v>
      </c>
      <c r="L66" s="36">
        <v>524353</v>
      </c>
      <c r="M66" s="36">
        <v>0</v>
      </c>
      <c r="N66" s="36">
        <v>1030830</v>
      </c>
      <c r="O66" s="36">
        <v>174562</v>
      </c>
      <c r="P66" s="36">
        <v>0</v>
      </c>
      <c r="Q66" s="37">
        <v>6178186</v>
      </c>
      <c r="R66" s="37"/>
      <c r="S66" s="37">
        <v>747361</v>
      </c>
      <c r="T66" s="37">
        <v>24003930</v>
      </c>
      <c r="U66" s="38"/>
      <c r="W66" s="59" t="s">
        <v>37</v>
      </c>
      <c r="X66" s="55" t="s">
        <v>506</v>
      </c>
      <c r="Z66" s="28"/>
    </row>
    <row r="67" spans="1:24" ht="9.75" customHeight="1">
      <c r="A67" s="13" t="s">
        <v>507</v>
      </c>
      <c r="B67" s="34">
        <v>27102567</v>
      </c>
      <c r="C67" s="34">
        <v>22485</v>
      </c>
      <c r="D67" s="34">
        <v>1239388</v>
      </c>
      <c r="E67" s="34">
        <v>1375479</v>
      </c>
      <c r="F67" s="34">
        <v>1901363</v>
      </c>
      <c r="G67" s="34">
        <v>1832247</v>
      </c>
      <c r="H67" s="34">
        <v>0</v>
      </c>
      <c r="I67" s="34">
        <v>33473529</v>
      </c>
      <c r="J67" s="34"/>
      <c r="K67" s="35">
        <v>8461030</v>
      </c>
      <c r="L67" s="35">
        <v>492869</v>
      </c>
      <c r="M67" s="35">
        <v>0</v>
      </c>
      <c r="N67" s="35">
        <v>2034996</v>
      </c>
      <c r="O67" s="35">
        <v>125599</v>
      </c>
      <c r="P67" s="35">
        <v>0</v>
      </c>
      <c r="Q67" s="34">
        <v>11114494</v>
      </c>
      <c r="R67" s="34"/>
      <c r="S67" s="34">
        <v>879455</v>
      </c>
      <c r="T67" s="34">
        <v>45467478</v>
      </c>
      <c r="U67" s="38"/>
      <c r="W67" s="59" t="s">
        <v>38</v>
      </c>
      <c r="X67" s="55" t="s">
        <v>507</v>
      </c>
    </row>
    <row r="68" spans="1:24" ht="9.75" customHeight="1">
      <c r="A68" s="13" t="s">
        <v>508</v>
      </c>
      <c r="B68" s="34">
        <v>44788899</v>
      </c>
      <c r="C68" s="34">
        <v>149573</v>
      </c>
      <c r="D68" s="34">
        <v>6456294</v>
      </c>
      <c r="E68" s="34">
        <v>349590</v>
      </c>
      <c r="F68" s="34">
        <v>763596</v>
      </c>
      <c r="G68" s="34">
        <v>3461633</v>
      </c>
      <c r="H68" s="34">
        <v>2581382</v>
      </c>
      <c r="I68" s="34">
        <v>58550967</v>
      </c>
      <c r="J68" s="34"/>
      <c r="K68" s="35">
        <v>31909249</v>
      </c>
      <c r="L68" s="35">
        <v>11102681</v>
      </c>
      <c r="M68" s="35">
        <v>3829108</v>
      </c>
      <c r="N68" s="35">
        <v>8595390</v>
      </c>
      <c r="O68" s="35">
        <v>2342382</v>
      </c>
      <c r="P68" s="35">
        <v>0</v>
      </c>
      <c r="Q68" s="34">
        <v>57778810</v>
      </c>
      <c r="R68" s="34"/>
      <c r="S68" s="34">
        <v>2850000</v>
      </c>
      <c r="T68" s="34">
        <v>119179777</v>
      </c>
      <c r="U68" s="38"/>
      <c r="W68" s="59" t="s">
        <v>122</v>
      </c>
      <c r="X68" s="55" t="s">
        <v>508</v>
      </c>
    </row>
    <row r="69" spans="1:24" ht="9.75" customHeight="1">
      <c r="A69" s="13" t="s">
        <v>509</v>
      </c>
      <c r="B69" s="34">
        <v>33996389</v>
      </c>
      <c r="C69" s="34">
        <v>44994</v>
      </c>
      <c r="D69" s="34">
        <v>2006327</v>
      </c>
      <c r="E69" s="34">
        <v>879749</v>
      </c>
      <c r="F69" s="34">
        <v>4894844</v>
      </c>
      <c r="G69" s="34">
        <v>3130585</v>
      </c>
      <c r="H69" s="34">
        <v>44793</v>
      </c>
      <c r="I69" s="34">
        <v>44997681</v>
      </c>
      <c r="J69" s="34"/>
      <c r="K69" s="35">
        <v>2042274</v>
      </c>
      <c r="L69" s="35">
        <v>49789</v>
      </c>
      <c r="M69" s="35">
        <v>163382</v>
      </c>
      <c r="N69" s="35">
        <v>695626</v>
      </c>
      <c r="O69" s="35">
        <v>121753</v>
      </c>
      <c r="P69" s="35">
        <v>0</v>
      </c>
      <c r="Q69" s="34">
        <v>3072824</v>
      </c>
      <c r="R69" s="34"/>
      <c r="S69" s="34">
        <v>911055</v>
      </c>
      <c r="T69" s="34">
        <v>48981560</v>
      </c>
      <c r="U69" s="38"/>
      <c r="W69" s="59" t="s">
        <v>39</v>
      </c>
      <c r="X69" s="55" t="s">
        <v>509</v>
      </c>
    </row>
    <row r="70" spans="1:24" ht="9.75" customHeight="1">
      <c r="A70" s="13" t="s">
        <v>510</v>
      </c>
      <c r="B70" s="34">
        <v>14705413</v>
      </c>
      <c r="C70" s="34">
        <v>0</v>
      </c>
      <c r="D70" s="34">
        <v>867555</v>
      </c>
      <c r="E70" s="34">
        <v>512463</v>
      </c>
      <c r="F70" s="34">
        <v>458376</v>
      </c>
      <c r="G70" s="34">
        <v>1032450</v>
      </c>
      <c r="H70" s="34">
        <v>0</v>
      </c>
      <c r="I70" s="34">
        <v>17576257</v>
      </c>
      <c r="J70" s="34"/>
      <c r="K70" s="35">
        <v>13972909</v>
      </c>
      <c r="L70" s="35">
        <v>297221</v>
      </c>
      <c r="M70" s="35">
        <v>0</v>
      </c>
      <c r="N70" s="35">
        <v>3151049</v>
      </c>
      <c r="O70" s="35">
        <v>365540</v>
      </c>
      <c r="P70" s="35">
        <v>0</v>
      </c>
      <c r="Q70" s="34">
        <v>17786719</v>
      </c>
      <c r="R70" s="34"/>
      <c r="S70" s="34">
        <v>2212607</v>
      </c>
      <c r="T70" s="34">
        <v>37575583</v>
      </c>
      <c r="U70" s="38"/>
      <c r="W70" s="59" t="s">
        <v>40</v>
      </c>
      <c r="X70" s="55" t="s">
        <v>510</v>
      </c>
    </row>
    <row r="71" spans="1:27" ht="9.75" customHeight="1">
      <c r="A71" s="13" t="s">
        <v>511</v>
      </c>
      <c r="B71" s="34">
        <v>54292513</v>
      </c>
      <c r="C71" s="34">
        <v>0</v>
      </c>
      <c r="D71" s="34">
        <v>2938935</v>
      </c>
      <c r="E71" s="34">
        <v>1183847</v>
      </c>
      <c r="F71" s="34">
        <v>937402</v>
      </c>
      <c r="G71" s="34">
        <v>3217444</v>
      </c>
      <c r="H71" s="34">
        <v>968600</v>
      </c>
      <c r="I71" s="34">
        <v>63538741</v>
      </c>
      <c r="J71" s="34"/>
      <c r="K71" s="35">
        <v>33937984</v>
      </c>
      <c r="L71" s="35">
        <v>4855856</v>
      </c>
      <c r="M71" s="35">
        <v>0</v>
      </c>
      <c r="N71" s="35">
        <v>7337570</v>
      </c>
      <c r="O71" s="35">
        <v>2291448</v>
      </c>
      <c r="P71" s="35">
        <v>0</v>
      </c>
      <c r="Q71" s="34">
        <v>48422858</v>
      </c>
      <c r="R71" s="34"/>
      <c r="S71" s="34">
        <v>2850000</v>
      </c>
      <c r="T71" s="34">
        <v>114811599</v>
      </c>
      <c r="U71" s="38"/>
      <c r="W71" s="59" t="s">
        <v>41</v>
      </c>
      <c r="X71" s="55" t="s">
        <v>511</v>
      </c>
      <c r="Z71" s="6"/>
      <c r="AA71" s="6"/>
    </row>
    <row r="72" spans="1:27" ht="9.75" customHeight="1">
      <c r="A72" s="13" t="s">
        <v>512</v>
      </c>
      <c r="B72" s="34">
        <v>29202804</v>
      </c>
      <c r="C72" s="34">
        <v>162286</v>
      </c>
      <c r="D72" s="34">
        <v>564044</v>
      </c>
      <c r="E72" s="34">
        <v>2075555</v>
      </c>
      <c r="F72" s="34">
        <v>4536848</v>
      </c>
      <c r="G72" s="34">
        <v>2440042</v>
      </c>
      <c r="H72" s="34">
        <v>118361</v>
      </c>
      <c r="I72" s="34">
        <v>39099940</v>
      </c>
      <c r="J72" s="34"/>
      <c r="K72" s="35">
        <v>1193022</v>
      </c>
      <c r="L72" s="35">
        <v>134555</v>
      </c>
      <c r="M72" s="35">
        <v>0</v>
      </c>
      <c r="N72" s="35">
        <v>350253</v>
      </c>
      <c r="O72" s="35">
        <v>69975</v>
      </c>
      <c r="P72" s="35">
        <v>0</v>
      </c>
      <c r="Q72" s="34">
        <v>1747805</v>
      </c>
      <c r="R72" s="34"/>
      <c r="S72" s="34">
        <v>1501198</v>
      </c>
      <c r="T72" s="34">
        <v>42348943</v>
      </c>
      <c r="U72" s="38"/>
      <c r="W72" s="59" t="s">
        <v>42</v>
      </c>
      <c r="X72" s="55" t="s">
        <v>512</v>
      </c>
      <c r="Z72" s="6"/>
      <c r="AA72" s="6"/>
    </row>
    <row r="73" spans="1:27" ht="9.75" customHeight="1">
      <c r="A73" s="13" t="s">
        <v>513</v>
      </c>
      <c r="B73" s="34">
        <v>2263664</v>
      </c>
      <c r="C73" s="34">
        <v>0</v>
      </c>
      <c r="D73" s="34">
        <v>0</v>
      </c>
      <c r="E73" s="34">
        <v>96761</v>
      </c>
      <c r="F73" s="34">
        <v>462221</v>
      </c>
      <c r="G73" s="34">
        <v>6965</v>
      </c>
      <c r="H73" s="34">
        <v>17230</v>
      </c>
      <c r="I73" s="34">
        <v>2846841</v>
      </c>
      <c r="J73" s="34"/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4">
        <v>0</v>
      </c>
      <c r="R73" s="34"/>
      <c r="S73" s="34">
        <v>0</v>
      </c>
      <c r="T73" s="34">
        <v>2846841</v>
      </c>
      <c r="U73" s="38"/>
      <c r="W73" s="59" t="s">
        <v>279</v>
      </c>
      <c r="X73" s="55" t="s">
        <v>513</v>
      </c>
      <c r="Z73" s="6"/>
      <c r="AA73" s="6"/>
    </row>
    <row r="74" spans="1:27" ht="9.75" customHeight="1">
      <c r="A74" s="13" t="s">
        <v>514</v>
      </c>
      <c r="B74" s="34">
        <v>2732262</v>
      </c>
      <c r="C74" s="34">
        <v>0</v>
      </c>
      <c r="D74" s="34">
        <v>0</v>
      </c>
      <c r="E74" s="34">
        <v>207114</v>
      </c>
      <c r="F74" s="34">
        <v>543477</v>
      </c>
      <c r="G74" s="34">
        <v>14255</v>
      </c>
      <c r="H74" s="34">
        <v>2220</v>
      </c>
      <c r="I74" s="34">
        <v>3499328</v>
      </c>
      <c r="J74" s="34"/>
      <c r="K74" s="35">
        <v>82491</v>
      </c>
      <c r="L74" s="35">
        <v>0</v>
      </c>
      <c r="M74" s="35">
        <v>0</v>
      </c>
      <c r="N74" s="35">
        <v>6174</v>
      </c>
      <c r="O74" s="35">
        <v>0</v>
      </c>
      <c r="P74" s="35">
        <v>0</v>
      </c>
      <c r="Q74" s="34">
        <v>88665</v>
      </c>
      <c r="R74" s="34"/>
      <c r="S74" s="34">
        <v>0</v>
      </c>
      <c r="T74" s="34">
        <v>3587993</v>
      </c>
      <c r="U74" s="38"/>
      <c r="W74" s="59" t="s">
        <v>118</v>
      </c>
      <c r="X74" s="55" t="s">
        <v>514</v>
      </c>
      <c r="Z74" s="6"/>
      <c r="AA74" s="6"/>
    </row>
    <row r="75" spans="1:27" ht="9.75" customHeight="1">
      <c r="A75" s="13" t="s">
        <v>515</v>
      </c>
      <c r="B75" s="34">
        <v>24796673</v>
      </c>
      <c r="C75" s="34">
        <v>71420</v>
      </c>
      <c r="D75" s="34">
        <v>1510526</v>
      </c>
      <c r="E75" s="34">
        <v>741404</v>
      </c>
      <c r="F75" s="34">
        <v>616115</v>
      </c>
      <c r="G75" s="34">
        <v>1758085</v>
      </c>
      <c r="H75" s="34">
        <v>515499</v>
      </c>
      <c r="I75" s="34">
        <v>30009722</v>
      </c>
      <c r="J75" s="34"/>
      <c r="K75" s="35">
        <v>13403197</v>
      </c>
      <c r="L75" s="35">
        <v>2753572</v>
      </c>
      <c r="M75" s="35">
        <v>0</v>
      </c>
      <c r="N75" s="35">
        <v>2861908</v>
      </c>
      <c r="O75" s="35">
        <v>542823</v>
      </c>
      <c r="P75" s="35">
        <v>0</v>
      </c>
      <c r="Q75" s="34">
        <v>19561500</v>
      </c>
      <c r="R75" s="34"/>
      <c r="S75" s="34">
        <v>1918970</v>
      </c>
      <c r="T75" s="34">
        <v>51490192</v>
      </c>
      <c r="U75" s="38"/>
      <c r="W75" s="59" t="s">
        <v>43</v>
      </c>
      <c r="X75" s="55" t="s">
        <v>515</v>
      </c>
      <c r="Z75" s="6"/>
      <c r="AA75" s="6"/>
    </row>
    <row r="76" spans="1:27" ht="9.75" customHeight="1">
      <c r="A76" s="13" t="s">
        <v>516</v>
      </c>
      <c r="B76" s="34">
        <v>17838789</v>
      </c>
      <c r="C76" s="34">
        <v>45408</v>
      </c>
      <c r="D76" s="34">
        <v>665214</v>
      </c>
      <c r="E76" s="34">
        <v>1457453</v>
      </c>
      <c r="F76" s="34">
        <v>2003595</v>
      </c>
      <c r="G76" s="34">
        <v>1163680</v>
      </c>
      <c r="H76" s="34">
        <v>90959</v>
      </c>
      <c r="I76" s="34">
        <v>23265098</v>
      </c>
      <c r="J76" s="34"/>
      <c r="K76" s="35">
        <v>1202904</v>
      </c>
      <c r="L76" s="35">
        <v>52348</v>
      </c>
      <c r="M76" s="35">
        <v>0</v>
      </c>
      <c r="N76" s="35">
        <v>318104</v>
      </c>
      <c r="O76" s="35">
        <v>70350</v>
      </c>
      <c r="P76" s="35">
        <v>0</v>
      </c>
      <c r="Q76" s="34">
        <v>1643706</v>
      </c>
      <c r="R76" s="34"/>
      <c r="S76" s="34">
        <v>509526</v>
      </c>
      <c r="T76" s="34">
        <v>25418330</v>
      </c>
      <c r="U76" s="38"/>
      <c r="W76" s="59" t="s">
        <v>44</v>
      </c>
      <c r="X76" s="55" t="s">
        <v>516</v>
      </c>
      <c r="Z76" s="6"/>
      <c r="AA76" s="6"/>
    </row>
    <row r="77" spans="1:27" ht="9.75" customHeight="1">
      <c r="A77" s="13" t="s">
        <v>517</v>
      </c>
      <c r="B77" s="34">
        <v>46870589</v>
      </c>
      <c r="C77" s="34">
        <v>25574</v>
      </c>
      <c r="D77" s="34">
        <v>4678830</v>
      </c>
      <c r="E77" s="34">
        <v>768879</v>
      </c>
      <c r="F77" s="34">
        <v>818973</v>
      </c>
      <c r="G77" s="34">
        <v>1476487</v>
      </c>
      <c r="H77" s="34">
        <v>1316425</v>
      </c>
      <c r="I77" s="34">
        <v>55955757</v>
      </c>
      <c r="J77" s="34"/>
      <c r="K77" s="35">
        <v>23029321</v>
      </c>
      <c r="L77" s="35">
        <v>7282598</v>
      </c>
      <c r="M77" s="35">
        <v>0</v>
      </c>
      <c r="N77" s="35">
        <v>4662329</v>
      </c>
      <c r="O77" s="35">
        <v>1649666</v>
      </c>
      <c r="P77" s="35">
        <v>0</v>
      </c>
      <c r="Q77" s="34">
        <v>36623914</v>
      </c>
      <c r="R77" s="34"/>
      <c r="S77" s="34">
        <v>2850000</v>
      </c>
      <c r="T77" s="34">
        <v>95429671</v>
      </c>
      <c r="U77" s="38"/>
      <c r="W77" s="59" t="s">
        <v>45</v>
      </c>
      <c r="X77" s="55" t="s">
        <v>517</v>
      </c>
      <c r="Z77" s="6"/>
      <c r="AA77" s="6"/>
    </row>
    <row r="78" spans="1:27" ht="9.75" customHeight="1">
      <c r="A78" s="13" t="s">
        <v>518</v>
      </c>
      <c r="B78" s="34">
        <v>8703755</v>
      </c>
      <c r="C78" s="34">
        <v>0</v>
      </c>
      <c r="D78" s="34">
        <v>97878</v>
      </c>
      <c r="E78" s="34">
        <v>647613</v>
      </c>
      <c r="F78" s="34">
        <v>1161273</v>
      </c>
      <c r="G78" s="34">
        <v>222198</v>
      </c>
      <c r="H78" s="34">
        <v>20670</v>
      </c>
      <c r="I78" s="34">
        <v>10853387</v>
      </c>
      <c r="J78" s="34"/>
      <c r="K78" s="35">
        <v>184324</v>
      </c>
      <c r="L78" s="35">
        <v>7371</v>
      </c>
      <c r="M78" s="35">
        <v>0</v>
      </c>
      <c r="N78" s="35">
        <v>99284</v>
      </c>
      <c r="O78" s="35">
        <v>4596</v>
      </c>
      <c r="P78" s="35">
        <v>0</v>
      </c>
      <c r="Q78" s="34">
        <v>295575</v>
      </c>
      <c r="R78" s="34"/>
      <c r="S78" s="34">
        <v>684878</v>
      </c>
      <c r="T78" s="34">
        <v>11833840</v>
      </c>
      <c r="U78" s="38"/>
      <c r="W78" s="59" t="s">
        <v>88</v>
      </c>
      <c r="X78" s="55" t="s">
        <v>518</v>
      </c>
      <c r="Z78" s="6"/>
      <c r="AA78" s="6"/>
    </row>
    <row r="79" spans="1:27" ht="9.75" customHeight="1">
      <c r="A79" s="13" t="s">
        <v>519</v>
      </c>
      <c r="B79" s="34">
        <v>32278500</v>
      </c>
      <c r="C79" s="34">
        <v>178174</v>
      </c>
      <c r="D79" s="34">
        <v>2091920</v>
      </c>
      <c r="E79" s="34">
        <v>1745048</v>
      </c>
      <c r="F79" s="34">
        <v>3672527</v>
      </c>
      <c r="G79" s="34">
        <v>1328892</v>
      </c>
      <c r="H79" s="34">
        <v>71409</v>
      </c>
      <c r="I79" s="34">
        <v>41366470</v>
      </c>
      <c r="J79" s="34"/>
      <c r="K79" s="35">
        <v>2589967</v>
      </c>
      <c r="L79" s="35">
        <v>87580</v>
      </c>
      <c r="M79" s="35">
        <v>0</v>
      </c>
      <c r="N79" s="35">
        <v>827850</v>
      </c>
      <c r="O79" s="35">
        <v>93988</v>
      </c>
      <c r="P79" s="35">
        <v>0</v>
      </c>
      <c r="Q79" s="34">
        <v>3599385</v>
      </c>
      <c r="R79" s="34"/>
      <c r="S79" s="34">
        <v>1941434</v>
      </c>
      <c r="T79" s="34">
        <v>46907289</v>
      </c>
      <c r="U79" s="38"/>
      <c r="W79" s="59" t="s">
        <v>46</v>
      </c>
      <c r="X79" s="55" t="s">
        <v>519</v>
      </c>
      <c r="Z79" s="6"/>
      <c r="AA79" s="6"/>
    </row>
    <row r="80" spans="1:27" ht="9.75" customHeight="1">
      <c r="A80" s="13" t="s">
        <v>520</v>
      </c>
      <c r="B80" s="34">
        <v>1385505</v>
      </c>
      <c r="C80" s="34">
        <v>0</v>
      </c>
      <c r="D80" s="34">
        <v>38558</v>
      </c>
      <c r="E80" s="34">
        <v>35976</v>
      </c>
      <c r="F80" s="34">
        <v>112325</v>
      </c>
      <c r="G80" s="34">
        <v>748108</v>
      </c>
      <c r="H80" s="34">
        <v>0</v>
      </c>
      <c r="I80" s="34">
        <v>2320472</v>
      </c>
      <c r="J80" s="34"/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4">
        <v>0</v>
      </c>
      <c r="R80" s="34"/>
      <c r="S80" s="34">
        <v>0</v>
      </c>
      <c r="T80" s="34">
        <v>2320472</v>
      </c>
      <c r="U80" s="38"/>
      <c r="W80" s="59" t="s">
        <v>144</v>
      </c>
      <c r="X80" s="55" t="s">
        <v>520</v>
      </c>
      <c r="Z80" s="6"/>
      <c r="AA80" s="6"/>
    </row>
    <row r="81" spans="1:27" ht="9.75" customHeight="1">
      <c r="A81" s="13" t="s">
        <v>521</v>
      </c>
      <c r="B81" s="34">
        <v>23935969</v>
      </c>
      <c r="C81" s="34">
        <v>0</v>
      </c>
      <c r="D81" s="34">
        <v>167923</v>
      </c>
      <c r="E81" s="34">
        <v>732009</v>
      </c>
      <c r="F81" s="34">
        <v>2499522</v>
      </c>
      <c r="G81" s="34">
        <v>3811787</v>
      </c>
      <c r="H81" s="34">
        <v>78858</v>
      </c>
      <c r="I81" s="34">
        <v>31226068</v>
      </c>
      <c r="J81" s="34"/>
      <c r="K81" s="35">
        <v>5123885</v>
      </c>
      <c r="L81" s="35">
        <v>41279</v>
      </c>
      <c r="M81" s="35">
        <v>614866</v>
      </c>
      <c r="N81" s="35">
        <v>478087</v>
      </c>
      <c r="O81" s="35">
        <v>5347</v>
      </c>
      <c r="P81" s="35">
        <v>0</v>
      </c>
      <c r="Q81" s="34">
        <v>6263464</v>
      </c>
      <c r="R81" s="34"/>
      <c r="S81" s="34">
        <v>2519630</v>
      </c>
      <c r="T81" s="34">
        <v>40009162</v>
      </c>
      <c r="U81" s="38"/>
      <c r="W81" s="59" t="s">
        <v>104</v>
      </c>
      <c r="X81" s="55" t="s">
        <v>521</v>
      </c>
      <c r="Z81" s="6"/>
      <c r="AA81" s="6"/>
    </row>
    <row r="82" spans="1:27" ht="9.75" customHeight="1">
      <c r="A82" s="13" t="s">
        <v>522</v>
      </c>
      <c r="B82" s="34">
        <v>5532</v>
      </c>
      <c r="C82" s="34">
        <v>0</v>
      </c>
      <c r="D82" s="34">
        <v>0</v>
      </c>
      <c r="E82" s="34">
        <v>10000</v>
      </c>
      <c r="F82" s="34">
        <v>1072</v>
      </c>
      <c r="G82" s="34">
        <v>33493</v>
      </c>
      <c r="H82" s="34">
        <v>0</v>
      </c>
      <c r="I82" s="34">
        <v>50097</v>
      </c>
      <c r="J82" s="34"/>
      <c r="K82" s="35">
        <v>42124</v>
      </c>
      <c r="L82" s="35">
        <v>0</v>
      </c>
      <c r="M82" s="35">
        <v>5055</v>
      </c>
      <c r="N82" s="35">
        <v>0</v>
      </c>
      <c r="O82" s="35">
        <v>657</v>
      </c>
      <c r="P82" s="35">
        <v>0</v>
      </c>
      <c r="Q82" s="34">
        <v>47836</v>
      </c>
      <c r="R82" s="34"/>
      <c r="S82" s="34">
        <v>0</v>
      </c>
      <c r="T82" s="34">
        <v>97933</v>
      </c>
      <c r="U82" s="38"/>
      <c r="W82" s="59" t="s">
        <v>123</v>
      </c>
      <c r="X82" s="55" t="s">
        <v>522</v>
      </c>
      <c r="Z82" s="6"/>
      <c r="AA82" s="6"/>
    </row>
    <row r="83" spans="1:27" ht="9.75" customHeight="1">
      <c r="A83" s="13" t="s">
        <v>523</v>
      </c>
      <c r="B83" s="34">
        <v>39931659</v>
      </c>
      <c r="C83" s="34">
        <v>0</v>
      </c>
      <c r="D83" s="34">
        <v>6814276</v>
      </c>
      <c r="E83" s="34">
        <v>405228</v>
      </c>
      <c r="F83" s="34">
        <v>362402</v>
      </c>
      <c r="G83" s="34">
        <v>6258905</v>
      </c>
      <c r="H83" s="34">
        <v>3103695</v>
      </c>
      <c r="I83" s="34">
        <v>56876165</v>
      </c>
      <c r="J83" s="34"/>
      <c r="K83" s="35">
        <v>63829144</v>
      </c>
      <c r="L83" s="35">
        <v>21695607</v>
      </c>
      <c r="M83" s="35">
        <v>7659496</v>
      </c>
      <c r="N83" s="35">
        <v>18014000</v>
      </c>
      <c r="O83" s="35">
        <v>3349704</v>
      </c>
      <c r="P83" s="35">
        <v>0</v>
      </c>
      <c r="Q83" s="34">
        <v>114547951</v>
      </c>
      <c r="R83" s="34"/>
      <c r="S83" s="34">
        <v>2850000</v>
      </c>
      <c r="T83" s="34">
        <v>174274116</v>
      </c>
      <c r="U83" s="38"/>
      <c r="W83" s="59" t="s">
        <v>121</v>
      </c>
      <c r="X83" s="55" t="s">
        <v>523</v>
      </c>
      <c r="Z83" s="6"/>
      <c r="AA83" s="6"/>
    </row>
    <row r="84" spans="1:27" ht="9.75" customHeight="1">
      <c r="A84" s="13" t="s">
        <v>524</v>
      </c>
      <c r="B84" s="34">
        <v>63860</v>
      </c>
      <c r="C84" s="34">
        <v>0</v>
      </c>
      <c r="D84" s="34">
        <v>0</v>
      </c>
      <c r="E84" s="34">
        <v>10000</v>
      </c>
      <c r="F84" s="34">
        <v>3329</v>
      </c>
      <c r="G84" s="34">
        <v>49736</v>
      </c>
      <c r="H84" s="34">
        <v>0</v>
      </c>
      <c r="I84" s="34">
        <v>126925</v>
      </c>
      <c r="J84" s="34"/>
      <c r="K84" s="35">
        <v>3135488</v>
      </c>
      <c r="L84" s="35">
        <v>0</v>
      </c>
      <c r="M84" s="35">
        <v>376259</v>
      </c>
      <c r="N84" s="35">
        <v>77299</v>
      </c>
      <c r="O84" s="35">
        <v>3940</v>
      </c>
      <c r="P84" s="35">
        <v>0</v>
      </c>
      <c r="Q84" s="34">
        <v>3592986</v>
      </c>
      <c r="R84" s="34"/>
      <c r="S84" s="34">
        <v>2850000</v>
      </c>
      <c r="T84" s="34">
        <v>6569911</v>
      </c>
      <c r="U84" s="38"/>
      <c r="W84" s="59" t="s">
        <v>101</v>
      </c>
      <c r="X84" s="55" t="s">
        <v>524</v>
      </c>
      <c r="Z84" s="6"/>
      <c r="AA84" s="6"/>
    </row>
    <row r="85" spans="1:27" ht="9.75" customHeight="1">
      <c r="A85" s="13" t="s">
        <v>676</v>
      </c>
      <c r="B85" s="34">
        <v>4651845</v>
      </c>
      <c r="C85" s="34">
        <v>0</v>
      </c>
      <c r="D85" s="34">
        <v>0</v>
      </c>
      <c r="E85" s="34">
        <v>94947</v>
      </c>
      <c r="F85" s="34">
        <v>80878</v>
      </c>
      <c r="G85" s="34">
        <v>1066934</v>
      </c>
      <c r="H85" s="34">
        <v>0</v>
      </c>
      <c r="I85" s="34">
        <v>5894604</v>
      </c>
      <c r="J85" s="34"/>
      <c r="K85" s="35">
        <v>12180495</v>
      </c>
      <c r="L85" s="35">
        <v>364091</v>
      </c>
      <c r="M85" s="35">
        <v>1461658</v>
      </c>
      <c r="N85" s="35">
        <v>1671368</v>
      </c>
      <c r="O85" s="35">
        <v>514964</v>
      </c>
      <c r="P85" s="35">
        <v>580886</v>
      </c>
      <c r="Q85" s="34">
        <v>16773462</v>
      </c>
      <c r="R85" s="34"/>
      <c r="S85" s="34">
        <v>1687500</v>
      </c>
      <c r="T85" s="34">
        <v>24355566</v>
      </c>
      <c r="U85" s="38"/>
      <c r="W85" s="59" t="s">
        <v>102</v>
      </c>
      <c r="X85" s="55" t="s">
        <v>525</v>
      </c>
      <c r="Z85" s="6"/>
      <c r="AA85" s="6"/>
    </row>
    <row r="86" spans="1:27" ht="9.75" customHeight="1">
      <c r="A86" s="13" t="s">
        <v>677</v>
      </c>
      <c r="B86" s="34">
        <v>110914</v>
      </c>
      <c r="C86" s="34">
        <v>0</v>
      </c>
      <c r="D86" s="34">
        <v>1977407</v>
      </c>
      <c r="E86" s="34">
        <v>10000</v>
      </c>
      <c r="F86" s="34">
        <v>8948</v>
      </c>
      <c r="G86" s="34">
        <v>1173404</v>
      </c>
      <c r="H86" s="34">
        <v>233771</v>
      </c>
      <c r="I86" s="34">
        <v>3514444</v>
      </c>
      <c r="J86" s="34"/>
      <c r="K86" s="35">
        <v>9159267</v>
      </c>
      <c r="L86" s="35">
        <v>6452473</v>
      </c>
      <c r="M86" s="35">
        <v>1099112</v>
      </c>
      <c r="N86" s="35">
        <v>988108</v>
      </c>
      <c r="O86" s="35">
        <v>456245</v>
      </c>
      <c r="P86" s="35">
        <v>0</v>
      </c>
      <c r="Q86" s="34">
        <v>18155205</v>
      </c>
      <c r="R86" s="34"/>
      <c r="S86" s="34">
        <v>0</v>
      </c>
      <c r="T86" s="34">
        <v>21669649</v>
      </c>
      <c r="U86" s="38"/>
      <c r="W86" s="59" t="s">
        <v>103</v>
      </c>
      <c r="X86" s="55" t="s">
        <v>526</v>
      </c>
      <c r="Z86" s="6"/>
      <c r="AA86" s="6"/>
    </row>
    <row r="87" spans="1:27" ht="9.75" customHeight="1">
      <c r="A87" s="13" t="s">
        <v>527</v>
      </c>
      <c r="B87" s="34">
        <v>24053236</v>
      </c>
      <c r="C87" s="34">
        <v>0</v>
      </c>
      <c r="D87" s="34">
        <v>982158</v>
      </c>
      <c r="E87" s="34">
        <v>743377</v>
      </c>
      <c r="F87" s="34">
        <v>4965437</v>
      </c>
      <c r="G87" s="34">
        <v>2312338</v>
      </c>
      <c r="H87" s="34">
        <v>269682</v>
      </c>
      <c r="I87" s="34">
        <v>33326228</v>
      </c>
      <c r="J87" s="34"/>
      <c r="K87" s="35">
        <v>1725515</v>
      </c>
      <c r="L87" s="35">
        <v>83956</v>
      </c>
      <c r="M87" s="35">
        <v>207059</v>
      </c>
      <c r="N87" s="35">
        <v>763917</v>
      </c>
      <c r="O87" s="35">
        <v>19698</v>
      </c>
      <c r="P87" s="35">
        <v>0</v>
      </c>
      <c r="Q87" s="34">
        <v>2800145</v>
      </c>
      <c r="R87" s="34"/>
      <c r="S87" s="34">
        <v>1547272</v>
      </c>
      <c r="T87" s="34">
        <v>37673645</v>
      </c>
      <c r="U87" s="38"/>
      <c r="W87" s="59" t="s">
        <v>145</v>
      </c>
      <c r="X87" s="55" t="s">
        <v>527</v>
      </c>
      <c r="Z87" s="6"/>
      <c r="AA87" s="6"/>
    </row>
    <row r="88" spans="1:27" ht="9.75" customHeight="1">
      <c r="A88" s="13" t="s">
        <v>528</v>
      </c>
      <c r="B88" s="34">
        <v>18515704</v>
      </c>
      <c r="C88" s="34">
        <v>0</v>
      </c>
      <c r="D88" s="34">
        <v>1273276</v>
      </c>
      <c r="E88" s="34">
        <v>781610</v>
      </c>
      <c r="F88" s="34">
        <v>3907116</v>
      </c>
      <c r="G88" s="34">
        <v>3284721</v>
      </c>
      <c r="H88" s="34">
        <v>52084</v>
      </c>
      <c r="I88" s="34">
        <v>27814511</v>
      </c>
      <c r="J88" s="34"/>
      <c r="K88" s="35">
        <v>1168742</v>
      </c>
      <c r="L88" s="35">
        <v>98229</v>
      </c>
      <c r="M88" s="35">
        <v>140249</v>
      </c>
      <c r="N88" s="35">
        <v>353738</v>
      </c>
      <c r="O88" s="35">
        <v>213583</v>
      </c>
      <c r="P88" s="35">
        <v>0</v>
      </c>
      <c r="Q88" s="34">
        <v>1974541</v>
      </c>
      <c r="R88" s="34"/>
      <c r="S88" s="34">
        <v>807516</v>
      </c>
      <c r="T88" s="34">
        <v>30596568</v>
      </c>
      <c r="U88" s="38"/>
      <c r="W88" s="59" t="s">
        <v>67</v>
      </c>
      <c r="X88" s="55" t="s">
        <v>528</v>
      </c>
      <c r="Z88" s="6"/>
      <c r="AA88" s="6"/>
    </row>
    <row r="89" spans="1:27" ht="9.75" customHeight="1">
      <c r="A89" s="13" t="s">
        <v>529</v>
      </c>
      <c r="B89" s="34">
        <v>24161250</v>
      </c>
      <c r="C89" s="34">
        <v>0</v>
      </c>
      <c r="D89" s="34">
        <v>1559345</v>
      </c>
      <c r="E89" s="34">
        <v>800382</v>
      </c>
      <c r="F89" s="34">
        <v>906212</v>
      </c>
      <c r="G89" s="34">
        <v>1407048</v>
      </c>
      <c r="H89" s="34">
        <v>2258</v>
      </c>
      <c r="I89" s="34">
        <v>28836495</v>
      </c>
      <c r="J89" s="34"/>
      <c r="K89" s="35">
        <v>16463358</v>
      </c>
      <c r="L89" s="35">
        <v>194399</v>
      </c>
      <c r="M89" s="35">
        <v>0</v>
      </c>
      <c r="N89" s="35">
        <v>3465345</v>
      </c>
      <c r="O89" s="35">
        <v>1107594</v>
      </c>
      <c r="P89" s="35">
        <v>0</v>
      </c>
      <c r="Q89" s="34">
        <v>21230696</v>
      </c>
      <c r="R89" s="34"/>
      <c r="S89" s="34">
        <v>1635774</v>
      </c>
      <c r="T89" s="34">
        <v>51702965</v>
      </c>
      <c r="U89" s="38"/>
      <c r="W89" s="59" t="s">
        <v>47</v>
      </c>
      <c r="X89" s="55" t="s">
        <v>529</v>
      </c>
      <c r="Z89" s="6"/>
      <c r="AA89" s="6"/>
    </row>
    <row r="90" spans="1:27" ht="9.75" customHeight="1">
      <c r="A90" s="13" t="s">
        <v>530</v>
      </c>
      <c r="B90" s="34">
        <v>61516889</v>
      </c>
      <c r="C90" s="34">
        <v>0</v>
      </c>
      <c r="D90" s="34">
        <v>4336897</v>
      </c>
      <c r="E90" s="34">
        <v>1252761</v>
      </c>
      <c r="F90" s="34">
        <v>731564</v>
      </c>
      <c r="G90" s="34">
        <v>3824486</v>
      </c>
      <c r="H90" s="34">
        <v>1613944</v>
      </c>
      <c r="I90" s="34">
        <v>73276541</v>
      </c>
      <c r="J90" s="34"/>
      <c r="K90" s="35">
        <v>56293690</v>
      </c>
      <c r="L90" s="35">
        <v>10737556</v>
      </c>
      <c r="M90" s="35">
        <v>0</v>
      </c>
      <c r="N90" s="35">
        <v>12245436</v>
      </c>
      <c r="O90" s="35">
        <v>3702018</v>
      </c>
      <c r="P90" s="35">
        <v>1226314</v>
      </c>
      <c r="Q90" s="34">
        <v>84205014</v>
      </c>
      <c r="R90" s="34"/>
      <c r="S90" s="34">
        <v>2850000</v>
      </c>
      <c r="T90" s="34">
        <v>160331555</v>
      </c>
      <c r="U90" s="38"/>
      <c r="W90" s="59" t="s">
        <v>132</v>
      </c>
      <c r="X90" s="55" t="s">
        <v>530</v>
      </c>
      <c r="Z90" s="6"/>
      <c r="AA90" s="6"/>
    </row>
    <row r="91" spans="1:27" ht="9.75" customHeight="1">
      <c r="A91" s="13" t="s">
        <v>531</v>
      </c>
      <c r="B91" s="34">
        <v>39230182</v>
      </c>
      <c r="C91" s="34">
        <v>97587</v>
      </c>
      <c r="D91" s="34">
        <v>1450374</v>
      </c>
      <c r="E91" s="34">
        <v>2460706</v>
      </c>
      <c r="F91" s="34">
        <v>6078296</v>
      </c>
      <c r="G91" s="34">
        <v>2074327</v>
      </c>
      <c r="H91" s="34">
        <v>45556</v>
      </c>
      <c r="I91" s="34">
        <v>51437028</v>
      </c>
      <c r="J91" s="34"/>
      <c r="K91" s="35">
        <v>3839575</v>
      </c>
      <c r="L91" s="35">
        <v>67965</v>
      </c>
      <c r="M91" s="35">
        <v>0</v>
      </c>
      <c r="N91" s="35">
        <v>1260331</v>
      </c>
      <c r="O91" s="35">
        <v>97552</v>
      </c>
      <c r="P91" s="35">
        <v>0</v>
      </c>
      <c r="Q91" s="34">
        <v>5265423</v>
      </c>
      <c r="R91" s="34"/>
      <c r="S91" s="34">
        <v>1382444</v>
      </c>
      <c r="T91" s="34">
        <v>58084895</v>
      </c>
      <c r="U91" s="38"/>
      <c r="W91" s="59" t="s">
        <v>49</v>
      </c>
      <c r="X91" s="55" t="s">
        <v>531</v>
      </c>
      <c r="Z91" s="6"/>
      <c r="AA91" s="6"/>
    </row>
    <row r="92" spans="1:27" ht="9.75" customHeight="1">
      <c r="A92" s="13" t="s">
        <v>532</v>
      </c>
      <c r="B92" s="34">
        <v>25137834</v>
      </c>
      <c r="C92" s="34">
        <v>232533</v>
      </c>
      <c r="D92" s="34">
        <v>739957</v>
      </c>
      <c r="E92" s="34">
        <v>919155</v>
      </c>
      <c r="F92" s="34">
        <v>5082499</v>
      </c>
      <c r="G92" s="34">
        <v>1789626</v>
      </c>
      <c r="H92" s="34">
        <v>269474</v>
      </c>
      <c r="I92" s="34">
        <v>34171078</v>
      </c>
      <c r="J92" s="34"/>
      <c r="K92" s="35">
        <v>2036458</v>
      </c>
      <c r="L92" s="35">
        <v>28335</v>
      </c>
      <c r="M92" s="35">
        <v>162917</v>
      </c>
      <c r="N92" s="35">
        <v>436157</v>
      </c>
      <c r="O92" s="35">
        <v>13976</v>
      </c>
      <c r="P92" s="35">
        <v>0</v>
      </c>
      <c r="Q92" s="34">
        <v>2677843</v>
      </c>
      <c r="R92" s="34"/>
      <c r="S92" s="34">
        <v>562500</v>
      </c>
      <c r="T92" s="34">
        <v>37411421</v>
      </c>
      <c r="U92" s="38"/>
      <c r="W92" s="59" t="s">
        <v>50</v>
      </c>
      <c r="X92" s="55" t="s">
        <v>532</v>
      </c>
      <c r="Z92" s="6"/>
      <c r="AA92" s="6"/>
    </row>
    <row r="93" spans="1:27" ht="9.75" customHeight="1">
      <c r="A93" s="13" t="s">
        <v>678</v>
      </c>
      <c r="B93" s="34">
        <v>41288382</v>
      </c>
      <c r="C93" s="34">
        <v>927</v>
      </c>
      <c r="D93" s="34">
        <v>2512723</v>
      </c>
      <c r="E93" s="34">
        <v>612229</v>
      </c>
      <c r="F93" s="34">
        <v>727439</v>
      </c>
      <c r="G93" s="34">
        <v>2114639</v>
      </c>
      <c r="H93" s="34">
        <v>1269569</v>
      </c>
      <c r="I93" s="34">
        <v>48525908</v>
      </c>
      <c r="J93" s="34"/>
      <c r="K93" s="35">
        <v>23337854</v>
      </c>
      <c r="L93" s="35">
        <v>4783394</v>
      </c>
      <c r="M93" s="35">
        <v>0</v>
      </c>
      <c r="N93" s="35">
        <v>5425617</v>
      </c>
      <c r="O93" s="35">
        <v>1269775</v>
      </c>
      <c r="P93" s="35">
        <v>0</v>
      </c>
      <c r="Q93" s="34">
        <v>34816640</v>
      </c>
      <c r="R93" s="34"/>
      <c r="S93" s="34">
        <v>2850000</v>
      </c>
      <c r="T93" s="34">
        <v>86192548</v>
      </c>
      <c r="U93" s="38"/>
      <c r="W93" s="59" t="s">
        <v>51</v>
      </c>
      <c r="X93" s="55" t="s">
        <v>533</v>
      </c>
      <c r="Z93" s="6"/>
      <c r="AA93" s="6"/>
    </row>
    <row r="94" spans="1:27" ht="9.75" customHeight="1">
      <c r="A94" s="13" t="s">
        <v>534</v>
      </c>
      <c r="B94" s="34">
        <v>2682857</v>
      </c>
      <c r="C94" s="34">
        <v>0</v>
      </c>
      <c r="D94" s="34">
        <v>0</v>
      </c>
      <c r="E94" s="34">
        <v>459516</v>
      </c>
      <c r="F94" s="34">
        <v>526629</v>
      </c>
      <c r="G94" s="34">
        <v>169049</v>
      </c>
      <c r="H94" s="34">
        <v>0</v>
      </c>
      <c r="I94" s="34">
        <v>3838051</v>
      </c>
      <c r="J94" s="34"/>
      <c r="K94" s="35">
        <v>13726</v>
      </c>
      <c r="L94" s="35">
        <v>0</v>
      </c>
      <c r="M94" s="35">
        <v>0</v>
      </c>
      <c r="N94" s="35">
        <v>10805</v>
      </c>
      <c r="O94" s="35">
        <v>0</v>
      </c>
      <c r="P94" s="35">
        <v>0</v>
      </c>
      <c r="Q94" s="34">
        <v>24531</v>
      </c>
      <c r="R94" s="34"/>
      <c r="S94" s="34">
        <v>0</v>
      </c>
      <c r="T94" s="34">
        <v>3862582</v>
      </c>
      <c r="U94" s="38"/>
      <c r="W94" s="59" t="s">
        <v>105</v>
      </c>
      <c r="X94" s="55" t="s">
        <v>534</v>
      </c>
      <c r="Z94" s="6"/>
      <c r="AA94" s="6"/>
    </row>
    <row r="95" spans="1:27" ht="9.75" customHeight="1">
      <c r="A95" s="13" t="s">
        <v>535</v>
      </c>
      <c r="B95" s="34">
        <v>11908516</v>
      </c>
      <c r="C95" s="34">
        <v>0</v>
      </c>
      <c r="D95" s="34">
        <v>305617</v>
      </c>
      <c r="E95" s="34">
        <v>930457</v>
      </c>
      <c r="F95" s="34">
        <v>2664547</v>
      </c>
      <c r="G95" s="34">
        <v>452248</v>
      </c>
      <c r="H95" s="34">
        <v>51710</v>
      </c>
      <c r="I95" s="34">
        <v>16313095</v>
      </c>
      <c r="J95" s="34"/>
      <c r="K95" s="35">
        <v>395060</v>
      </c>
      <c r="L95" s="35">
        <v>44227</v>
      </c>
      <c r="M95" s="35">
        <v>0</v>
      </c>
      <c r="N95" s="35">
        <v>140799</v>
      </c>
      <c r="O95" s="35">
        <v>23450</v>
      </c>
      <c r="P95" s="35">
        <v>0</v>
      </c>
      <c r="Q95" s="34">
        <v>603536</v>
      </c>
      <c r="R95" s="34"/>
      <c r="S95" s="34">
        <v>1192212</v>
      </c>
      <c r="T95" s="34">
        <v>18108843</v>
      </c>
      <c r="U95" s="38"/>
      <c r="W95" s="59" t="s">
        <v>89</v>
      </c>
      <c r="X95" s="55" t="s">
        <v>535</v>
      </c>
      <c r="Z95" s="6"/>
      <c r="AA95" s="6"/>
    </row>
    <row r="96" spans="1:27" ht="9.75" customHeight="1">
      <c r="A96" s="13" t="s">
        <v>670</v>
      </c>
      <c r="B96" s="34">
        <v>32950231</v>
      </c>
      <c r="C96" s="34">
        <v>76133</v>
      </c>
      <c r="D96" s="34">
        <v>987530</v>
      </c>
      <c r="E96" s="34">
        <v>1660041</v>
      </c>
      <c r="F96" s="34">
        <v>2703156</v>
      </c>
      <c r="G96" s="34">
        <v>1741122</v>
      </c>
      <c r="H96" s="34">
        <v>156201</v>
      </c>
      <c r="I96" s="34">
        <v>40274414</v>
      </c>
      <c r="J96" s="34"/>
      <c r="K96" s="35">
        <v>1891220</v>
      </c>
      <c r="L96" s="35">
        <v>28235</v>
      </c>
      <c r="M96" s="35">
        <v>0</v>
      </c>
      <c r="N96" s="35">
        <v>780984</v>
      </c>
      <c r="O96" s="35">
        <v>145484</v>
      </c>
      <c r="P96" s="35">
        <v>0</v>
      </c>
      <c r="Q96" s="34">
        <v>2845923</v>
      </c>
      <c r="R96" s="34"/>
      <c r="S96" s="34">
        <v>1250915</v>
      </c>
      <c r="T96" s="34">
        <v>44371252</v>
      </c>
      <c r="U96" s="38"/>
      <c r="W96" s="59" t="s">
        <v>52</v>
      </c>
      <c r="X96" s="55" t="s">
        <v>536</v>
      </c>
      <c r="Z96" s="6"/>
      <c r="AA96" s="6"/>
    </row>
    <row r="97" spans="1:27" ht="9.75" customHeight="1">
      <c r="A97" s="13" t="s">
        <v>537</v>
      </c>
      <c r="B97" s="34">
        <v>3423639</v>
      </c>
      <c r="C97" s="34">
        <v>0</v>
      </c>
      <c r="D97" s="34">
        <v>192790</v>
      </c>
      <c r="E97" s="34">
        <v>179506</v>
      </c>
      <c r="F97" s="34">
        <v>482786</v>
      </c>
      <c r="G97" s="34">
        <v>105310</v>
      </c>
      <c r="H97" s="34">
        <v>958</v>
      </c>
      <c r="I97" s="34">
        <v>4384989</v>
      </c>
      <c r="J97" s="34"/>
      <c r="K97" s="35">
        <v>84890</v>
      </c>
      <c r="L97" s="35">
        <v>1624</v>
      </c>
      <c r="M97" s="35">
        <v>0</v>
      </c>
      <c r="N97" s="35">
        <v>29337</v>
      </c>
      <c r="O97" s="35">
        <v>0</v>
      </c>
      <c r="P97" s="35">
        <v>0</v>
      </c>
      <c r="Q97" s="34">
        <v>115851</v>
      </c>
      <c r="R97" s="34"/>
      <c r="S97" s="34">
        <v>0</v>
      </c>
      <c r="T97" s="34">
        <v>4500840</v>
      </c>
      <c r="U97" s="38"/>
      <c r="W97" s="59" t="s">
        <v>106</v>
      </c>
      <c r="X97" s="55" t="s">
        <v>537</v>
      </c>
      <c r="Z97" s="6"/>
      <c r="AA97" s="6"/>
    </row>
    <row r="98" spans="1:27" ht="9.75" customHeight="1">
      <c r="A98" s="13" t="s">
        <v>538</v>
      </c>
      <c r="B98" s="34">
        <v>45303023</v>
      </c>
      <c r="C98" s="34">
        <v>12384</v>
      </c>
      <c r="D98" s="34">
        <v>3227160</v>
      </c>
      <c r="E98" s="34">
        <v>864439</v>
      </c>
      <c r="F98" s="34">
        <v>767540</v>
      </c>
      <c r="G98" s="34">
        <v>2682403</v>
      </c>
      <c r="H98" s="34">
        <v>867970</v>
      </c>
      <c r="I98" s="34">
        <v>53724919</v>
      </c>
      <c r="J98" s="34"/>
      <c r="K98" s="35">
        <v>35712394</v>
      </c>
      <c r="L98" s="35">
        <v>2949595</v>
      </c>
      <c r="M98" s="35">
        <v>0</v>
      </c>
      <c r="N98" s="35">
        <v>8487542</v>
      </c>
      <c r="O98" s="35">
        <v>2544053</v>
      </c>
      <c r="P98" s="35">
        <v>0</v>
      </c>
      <c r="Q98" s="34">
        <v>49693584</v>
      </c>
      <c r="R98" s="34"/>
      <c r="S98" s="34">
        <v>2850000</v>
      </c>
      <c r="T98" s="34">
        <v>106268503</v>
      </c>
      <c r="U98" s="38"/>
      <c r="W98" s="59" t="s">
        <v>53</v>
      </c>
      <c r="X98" s="55" t="s">
        <v>538</v>
      </c>
      <c r="Z98" s="6"/>
      <c r="AA98" s="6"/>
    </row>
    <row r="99" spans="1:27" ht="9.75" customHeight="1">
      <c r="A99" s="13" t="s">
        <v>539</v>
      </c>
      <c r="B99" s="34">
        <v>34437089</v>
      </c>
      <c r="C99" s="34">
        <v>21481</v>
      </c>
      <c r="D99" s="34">
        <v>963950</v>
      </c>
      <c r="E99" s="34">
        <v>1615661</v>
      </c>
      <c r="F99" s="34">
        <v>2786095</v>
      </c>
      <c r="G99" s="34">
        <v>1271993</v>
      </c>
      <c r="H99" s="34">
        <v>48983</v>
      </c>
      <c r="I99" s="34">
        <v>41145252</v>
      </c>
      <c r="J99" s="34"/>
      <c r="K99" s="35">
        <v>2902909</v>
      </c>
      <c r="L99" s="35">
        <v>388548</v>
      </c>
      <c r="M99" s="35">
        <v>0</v>
      </c>
      <c r="N99" s="35">
        <v>607324</v>
      </c>
      <c r="O99" s="35">
        <v>32267</v>
      </c>
      <c r="P99" s="35">
        <v>0</v>
      </c>
      <c r="Q99" s="34">
        <v>3931048</v>
      </c>
      <c r="R99" s="34"/>
      <c r="S99" s="34">
        <v>846630</v>
      </c>
      <c r="T99" s="34">
        <v>45922930</v>
      </c>
      <c r="U99" s="38"/>
      <c r="W99" s="59" t="s">
        <v>54</v>
      </c>
      <c r="X99" s="55" t="s">
        <v>539</v>
      </c>
      <c r="Z99" s="6"/>
      <c r="AA99" s="6"/>
    </row>
    <row r="100" spans="1:27" ht="9.75" customHeight="1">
      <c r="A100" s="13" t="s">
        <v>540</v>
      </c>
      <c r="B100" s="34">
        <v>59046659</v>
      </c>
      <c r="C100" s="34">
        <v>0</v>
      </c>
      <c r="D100" s="34">
        <v>2637827</v>
      </c>
      <c r="E100" s="34">
        <v>23273796</v>
      </c>
      <c r="F100" s="34">
        <v>17277704</v>
      </c>
      <c r="G100" s="34">
        <v>22619320</v>
      </c>
      <c r="H100" s="34">
        <v>3991473</v>
      </c>
      <c r="I100" s="34">
        <v>128846779</v>
      </c>
      <c r="J100" s="34"/>
      <c r="K100" s="35">
        <v>8030807</v>
      </c>
      <c r="L100" s="35">
        <v>476628</v>
      </c>
      <c r="M100" s="35">
        <v>0</v>
      </c>
      <c r="N100" s="35">
        <v>1282371</v>
      </c>
      <c r="O100" s="35">
        <v>127475</v>
      </c>
      <c r="P100" s="35">
        <v>0</v>
      </c>
      <c r="Q100" s="34">
        <v>9917281</v>
      </c>
      <c r="R100" s="34"/>
      <c r="S100" s="34">
        <v>950000</v>
      </c>
      <c r="T100" s="34">
        <v>139714060</v>
      </c>
      <c r="U100" s="38"/>
      <c r="W100" s="59" t="s">
        <v>55</v>
      </c>
      <c r="X100" s="55" t="s">
        <v>540</v>
      </c>
      <c r="Z100" s="6"/>
      <c r="AA100" s="6"/>
    </row>
    <row r="101" spans="1:27" ht="9.75" customHeight="1">
      <c r="A101" s="13" t="s">
        <v>541</v>
      </c>
      <c r="B101" s="34">
        <v>3885936</v>
      </c>
      <c r="C101" s="34">
        <v>0</v>
      </c>
      <c r="D101" s="34">
        <v>0</v>
      </c>
      <c r="E101" s="34">
        <v>71543</v>
      </c>
      <c r="F101" s="34">
        <v>255121</v>
      </c>
      <c r="G101" s="34">
        <v>753989</v>
      </c>
      <c r="H101" s="34">
        <v>0</v>
      </c>
      <c r="I101" s="34">
        <v>4966589</v>
      </c>
      <c r="J101" s="34"/>
      <c r="K101" s="35">
        <v>3904546</v>
      </c>
      <c r="L101" s="35">
        <v>155599</v>
      </c>
      <c r="M101" s="35">
        <v>468545</v>
      </c>
      <c r="N101" s="35">
        <v>944579</v>
      </c>
      <c r="O101" s="35">
        <v>8817</v>
      </c>
      <c r="P101" s="35">
        <v>645429</v>
      </c>
      <c r="Q101" s="34">
        <v>6127515</v>
      </c>
      <c r="R101" s="34"/>
      <c r="S101" s="34">
        <v>475221</v>
      </c>
      <c r="T101" s="34">
        <v>11569325</v>
      </c>
      <c r="U101" s="38"/>
      <c r="W101" s="59" t="s">
        <v>107</v>
      </c>
      <c r="X101" s="55" t="s">
        <v>541</v>
      </c>
      <c r="Z101" s="6"/>
      <c r="AA101" s="6"/>
    </row>
    <row r="102" spans="1:27" ht="9.75" customHeight="1">
      <c r="A102" s="13" t="s">
        <v>542</v>
      </c>
      <c r="B102" s="34">
        <v>32654118</v>
      </c>
      <c r="C102" s="34">
        <v>59370</v>
      </c>
      <c r="D102" s="34">
        <v>1751818</v>
      </c>
      <c r="E102" s="34">
        <v>401507</v>
      </c>
      <c r="F102" s="34">
        <v>284216</v>
      </c>
      <c r="G102" s="34">
        <v>7128936</v>
      </c>
      <c r="H102" s="34">
        <v>1084244</v>
      </c>
      <c r="I102" s="34">
        <v>43364209</v>
      </c>
      <c r="J102" s="34"/>
      <c r="K102" s="35">
        <v>77263188</v>
      </c>
      <c r="L102" s="35">
        <v>31544139</v>
      </c>
      <c r="M102" s="35">
        <v>0</v>
      </c>
      <c r="N102" s="35">
        <v>13729212</v>
      </c>
      <c r="O102" s="35">
        <v>7160436</v>
      </c>
      <c r="P102" s="35">
        <v>1871743</v>
      </c>
      <c r="Q102" s="34">
        <v>131568718</v>
      </c>
      <c r="R102" s="34"/>
      <c r="S102" s="34">
        <v>2850000</v>
      </c>
      <c r="T102" s="34">
        <v>177782927</v>
      </c>
      <c r="U102" s="38"/>
      <c r="W102" s="59" t="s">
        <v>56</v>
      </c>
      <c r="X102" s="55" t="s">
        <v>542</v>
      </c>
      <c r="Z102" s="6"/>
      <c r="AA102" s="6"/>
    </row>
    <row r="103" spans="1:27" ht="9.75" customHeight="1">
      <c r="A103" s="13" t="s">
        <v>543</v>
      </c>
      <c r="B103" s="34">
        <v>18512798</v>
      </c>
      <c r="C103" s="34">
        <v>366894</v>
      </c>
      <c r="D103" s="34">
        <v>802526</v>
      </c>
      <c r="E103" s="34">
        <v>577339</v>
      </c>
      <c r="F103" s="34">
        <v>1881089</v>
      </c>
      <c r="G103" s="34">
        <v>1367701</v>
      </c>
      <c r="H103" s="34">
        <v>128826</v>
      </c>
      <c r="I103" s="34">
        <v>23637173</v>
      </c>
      <c r="J103" s="34"/>
      <c r="K103" s="35">
        <v>2631003</v>
      </c>
      <c r="L103" s="35">
        <v>205518</v>
      </c>
      <c r="M103" s="35">
        <v>0</v>
      </c>
      <c r="N103" s="35">
        <v>571476</v>
      </c>
      <c r="O103" s="35">
        <v>98115</v>
      </c>
      <c r="P103" s="35">
        <v>0</v>
      </c>
      <c r="Q103" s="34">
        <v>3506112</v>
      </c>
      <c r="R103" s="34"/>
      <c r="S103" s="34">
        <v>1637663</v>
      </c>
      <c r="T103" s="34">
        <v>28780948</v>
      </c>
      <c r="U103" s="38"/>
      <c r="W103" s="59" t="s">
        <v>57</v>
      </c>
      <c r="X103" s="55" t="s">
        <v>543</v>
      </c>
      <c r="Z103" s="6"/>
      <c r="AA103" s="6"/>
    </row>
    <row r="104" spans="1:27" ht="9.75" customHeight="1">
      <c r="A104" s="13" t="s">
        <v>544</v>
      </c>
      <c r="B104" s="34">
        <v>41961788</v>
      </c>
      <c r="C104" s="34">
        <v>77425</v>
      </c>
      <c r="D104" s="34">
        <v>3279087</v>
      </c>
      <c r="E104" s="34">
        <v>2581820</v>
      </c>
      <c r="F104" s="34">
        <v>5234408</v>
      </c>
      <c r="G104" s="34">
        <v>2093065</v>
      </c>
      <c r="H104" s="34">
        <v>324701</v>
      </c>
      <c r="I104" s="34">
        <v>55552294</v>
      </c>
      <c r="J104" s="34"/>
      <c r="K104" s="35">
        <v>5204614</v>
      </c>
      <c r="L104" s="35">
        <v>187153</v>
      </c>
      <c r="M104" s="35">
        <v>0</v>
      </c>
      <c r="N104" s="35">
        <v>1292913</v>
      </c>
      <c r="O104" s="35">
        <v>85358</v>
      </c>
      <c r="P104" s="35">
        <v>0</v>
      </c>
      <c r="Q104" s="34">
        <v>6770038</v>
      </c>
      <c r="R104" s="34"/>
      <c r="S104" s="34">
        <v>1504655</v>
      </c>
      <c r="T104" s="34">
        <v>63826987</v>
      </c>
      <c r="U104" s="38"/>
      <c r="W104" s="59" t="s">
        <v>58</v>
      </c>
      <c r="X104" s="55" t="s">
        <v>544</v>
      </c>
      <c r="Z104" s="6"/>
      <c r="AA104" s="6"/>
    </row>
    <row r="105" spans="1:27" ht="9.75" customHeight="1">
      <c r="A105" s="13" t="s">
        <v>666</v>
      </c>
      <c r="B105" s="34">
        <v>2286209</v>
      </c>
      <c r="C105" s="34">
        <v>28485</v>
      </c>
      <c r="D105" s="34">
        <v>0</v>
      </c>
      <c r="E105" s="34">
        <v>148031</v>
      </c>
      <c r="F105" s="34">
        <v>488753</v>
      </c>
      <c r="G105" s="34">
        <v>26233</v>
      </c>
      <c r="H105" s="34">
        <v>0</v>
      </c>
      <c r="I105" s="34">
        <v>2977711</v>
      </c>
      <c r="J105" s="34"/>
      <c r="K105" s="35">
        <v>11320</v>
      </c>
      <c r="L105" s="35">
        <v>0</v>
      </c>
      <c r="M105" s="35">
        <v>0</v>
      </c>
      <c r="N105" s="35">
        <v>167</v>
      </c>
      <c r="O105" s="35">
        <v>469</v>
      </c>
      <c r="P105" s="35">
        <v>0</v>
      </c>
      <c r="Q105" s="34">
        <v>11956</v>
      </c>
      <c r="R105" s="34"/>
      <c r="S105" s="34">
        <v>0</v>
      </c>
      <c r="T105" s="34">
        <v>2989667</v>
      </c>
      <c r="U105" s="38"/>
      <c r="W105" s="59" t="s">
        <v>116</v>
      </c>
      <c r="X105" s="55" t="s">
        <v>545</v>
      </c>
      <c r="Z105" s="6"/>
      <c r="AA105" s="6"/>
    </row>
    <row r="106" spans="1:27" ht="9.75" customHeight="1">
      <c r="A106" s="13" t="s">
        <v>546</v>
      </c>
      <c r="B106" s="34">
        <v>30129031</v>
      </c>
      <c r="C106" s="34">
        <v>0</v>
      </c>
      <c r="D106" s="34">
        <v>1641681</v>
      </c>
      <c r="E106" s="34">
        <v>1631475</v>
      </c>
      <c r="F106" s="34">
        <v>3244425</v>
      </c>
      <c r="G106" s="34">
        <v>1645141</v>
      </c>
      <c r="H106" s="34">
        <v>0</v>
      </c>
      <c r="I106" s="34">
        <v>38291753</v>
      </c>
      <c r="J106" s="34"/>
      <c r="K106" s="35">
        <v>3394597</v>
      </c>
      <c r="L106" s="35">
        <v>139178</v>
      </c>
      <c r="M106" s="35">
        <v>0</v>
      </c>
      <c r="N106" s="35">
        <v>1175182</v>
      </c>
      <c r="O106" s="35">
        <v>105338</v>
      </c>
      <c r="P106" s="35">
        <v>0</v>
      </c>
      <c r="Q106" s="34">
        <v>4814295</v>
      </c>
      <c r="R106" s="34"/>
      <c r="S106" s="34">
        <v>773116</v>
      </c>
      <c r="T106" s="34">
        <v>43879164</v>
      </c>
      <c r="U106" s="38"/>
      <c r="W106" s="59" t="s">
        <v>59</v>
      </c>
      <c r="X106" s="55" t="s">
        <v>546</v>
      </c>
      <c r="Z106" s="6"/>
      <c r="AA106" s="6"/>
    </row>
    <row r="107" spans="1:27" ht="9.75" customHeight="1">
      <c r="A107" s="13" t="s">
        <v>547</v>
      </c>
      <c r="B107" s="34">
        <v>35372943</v>
      </c>
      <c r="C107" s="34">
        <v>0</v>
      </c>
      <c r="D107" s="34">
        <v>3145618</v>
      </c>
      <c r="E107" s="34">
        <v>484943</v>
      </c>
      <c r="F107" s="34">
        <v>608660</v>
      </c>
      <c r="G107" s="34">
        <v>2406955</v>
      </c>
      <c r="H107" s="34">
        <v>1220182</v>
      </c>
      <c r="I107" s="34">
        <v>43239301</v>
      </c>
      <c r="J107" s="34"/>
      <c r="K107" s="35">
        <v>18992583</v>
      </c>
      <c r="L107" s="35">
        <v>5340050</v>
      </c>
      <c r="M107" s="35">
        <v>2279110</v>
      </c>
      <c r="N107" s="35">
        <v>4169942</v>
      </c>
      <c r="O107" s="35">
        <v>957795</v>
      </c>
      <c r="P107" s="35">
        <v>0</v>
      </c>
      <c r="Q107" s="34">
        <v>31739480</v>
      </c>
      <c r="R107" s="34"/>
      <c r="S107" s="34">
        <v>2850000</v>
      </c>
      <c r="T107" s="34">
        <v>77828781</v>
      </c>
      <c r="U107" s="38"/>
      <c r="W107" s="59" t="s">
        <v>60</v>
      </c>
      <c r="X107" s="55" t="s">
        <v>547</v>
      </c>
      <c r="Z107" s="6"/>
      <c r="AA107" s="6"/>
    </row>
    <row r="108" spans="1:27" ht="9.75" customHeight="1">
      <c r="A108" s="13" t="s">
        <v>667</v>
      </c>
      <c r="B108" s="34">
        <v>4214263</v>
      </c>
      <c r="C108" s="34">
        <v>15179</v>
      </c>
      <c r="D108" s="34">
        <v>686806</v>
      </c>
      <c r="E108" s="34">
        <v>106238</v>
      </c>
      <c r="F108" s="34">
        <v>342326</v>
      </c>
      <c r="G108" s="34">
        <v>181304</v>
      </c>
      <c r="H108" s="34">
        <v>0</v>
      </c>
      <c r="I108" s="34">
        <v>5546116</v>
      </c>
      <c r="J108" s="34"/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4">
        <v>0</v>
      </c>
      <c r="R108" s="34"/>
      <c r="S108" s="34">
        <v>0</v>
      </c>
      <c r="T108" s="34">
        <v>5546116</v>
      </c>
      <c r="U108" s="38"/>
      <c r="W108" s="59" t="s">
        <v>108</v>
      </c>
      <c r="X108" s="55" t="s">
        <v>548</v>
      </c>
      <c r="Z108" s="6"/>
      <c r="AA108" s="6"/>
    </row>
    <row r="109" spans="1:27" ht="9.75" customHeight="1">
      <c r="A109" s="13" t="s">
        <v>549</v>
      </c>
      <c r="B109" s="34">
        <v>17391989</v>
      </c>
      <c r="C109" s="34">
        <v>0</v>
      </c>
      <c r="D109" s="34">
        <v>1022795</v>
      </c>
      <c r="E109" s="34">
        <v>414129</v>
      </c>
      <c r="F109" s="34">
        <v>649310</v>
      </c>
      <c r="G109" s="34">
        <v>1138882</v>
      </c>
      <c r="H109" s="34">
        <v>32882</v>
      </c>
      <c r="I109" s="34">
        <v>20649987</v>
      </c>
      <c r="J109" s="34"/>
      <c r="K109" s="35">
        <v>13141791</v>
      </c>
      <c r="L109" s="35">
        <v>487747</v>
      </c>
      <c r="M109" s="35">
        <v>0</v>
      </c>
      <c r="N109" s="35">
        <v>2764698</v>
      </c>
      <c r="O109" s="35">
        <v>589723</v>
      </c>
      <c r="P109" s="35">
        <v>0</v>
      </c>
      <c r="Q109" s="34">
        <v>16983959</v>
      </c>
      <c r="R109" s="34"/>
      <c r="S109" s="34">
        <v>2171162</v>
      </c>
      <c r="T109" s="34">
        <v>39805108</v>
      </c>
      <c r="U109" s="38"/>
      <c r="W109" s="59" t="s">
        <v>61</v>
      </c>
      <c r="X109" s="55" t="s">
        <v>549</v>
      </c>
      <c r="Z109" s="6"/>
      <c r="AA109" s="6"/>
    </row>
    <row r="110" spans="1:27" ht="9.75" customHeight="1">
      <c r="A110" s="13" t="s">
        <v>550</v>
      </c>
      <c r="B110" s="34">
        <v>10745498</v>
      </c>
      <c r="C110" s="34">
        <v>0</v>
      </c>
      <c r="D110" s="34">
        <v>175231</v>
      </c>
      <c r="E110" s="34">
        <v>328927</v>
      </c>
      <c r="F110" s="34">
        <v>1884620</v>
      </c>
      <c r="G110" s="34">
        <v>1053922</v>
      </c>
      <c r="H110" s="34">
        <v>0</v>
      </c>
      <c r="I110" s="34">
        <v>14188198</v>
      </c>
      <c r="J110" s="34"/>
      <c r="K110" s="35">
        <v>1631248</v>
      </c>
      <c r="L110" s="35">
        <v>81997</v>
      </c>
      <c r="M110" s="35">
        <v>195749</v>
      </c>
      <c r="N110" s="35">
        <v>409387</v>
      </c>
      <c r="O110" s="35">
        <v>375</v>
      </c>
      <c r="P110" s="35">
        <v>0</v>
      </c>
      <c r="Q110" s="34">
        <v>2318756</v>
      </c>
      <c r="R110" s="34"/>
      <c r="S110" s="34">
        <v>461200</v>
      </c>
      <c r="T110" s="34">
        <v>16968154</v>
      </c>
      <c r="U110" s="38"/>
      <c r="W110" s="59" t="s">
        <v>91</v>
      </c>
      <c r="X110" s="55" t="s">
        <v>550</v>
      </c>
      <c r="Z110" s="6"/>
      <c r="AA110" s="6"/>
    </row>
    <row r="111" spans="1:27" ht="9.75" customHeight="1">
      <c r="A111" s="13" t="s">
        <v>551</v>
      </c>
      <c r="B111" s="34">
        <v>1529926</v>
      </c>
      <c r="C111" s="34">
        <v>0</v>
      </c>
      <c r="D111" s="34">
        <v>0</v>
      </c>
      <c r="E111" s="34">
        <v>76888</v>
      </c>
      <c r="F111" s="34">
        <v>168010</v>
      </c>
      <c r="G111" s="34">
        <v>909337</v>
      </c>
      <c r="H111" s="34">
        <v>171534</v>
      </c>
      <c r="I111" s="34">
        <v>2855695</v>
      </c>
      <c r="J111" s="34"/>
      <c r="K111" s="35">
        <v>30248</v>
      </c>
      <c r="L111" s="35">
        <v>0</v>
      </c>
      <c r="M111" s="35">
        <v>2420</v>
      </c>
      <c r="N111" s="35">
        <v>0</v>
      </c>
      <c r="O111" s="35">
        <v>0</v>
      </c>
      <c r="P111" s="35">
        <v>0</v>
      </c>
      <c r="Q111" s="34">
        <v>32668</v>
      </c>
      <c r="R111" s="34"/>
      <c r="S111" s="34">
        <v>0</v>
      </c>
      <c r="T111" s="34">
        <v>2888363</v>
      </c>
      <c r="U111" s="38"/>
      <c r="W111" s="59" t="s">
        <v>109</v>
      </c>
      <c r="X111" s="55" t="s">
        <v>551</v>
      </c>
      <c r="Z111" s="6"/>
      <c r="AA111" s="6"/>
    </row>
    <row r="112" spans="1:27" ht="9.75" customHeight="1">
      <c r="A112" s="13" t="s">
        <v>552</v>
      </c>
      <c r="B112" s="34">
        <v>785231</v>
      </c>
      <c r="C112" s="34">
        <v>0</v>
      </c>
      <c r="D112" s="34">
        <v>0</v>
      </c>
      <c r="E112" s="34">
        <v>17137</v>
      </c>
      <c r="F112" s="34">
        <v>32268</v>
      </c>
      <c r="G112" s="34">
        <v>2599146</v>
      </c>
      <c r="H112" s="34">
        <v>0</v>
      </c>
      <c r="I112" s="34">
        <v>3433782</v>
      </c>
      <c r="J112" s="34"/>
      <c r="K112" s="35">
        <v>330454</v>
      </c>
      <c r="L112" s="35">
        <v>0</v>
      </c>
      <c r="M112" s="35">
        <v>39655</v>
      </c>
      <c r="N112" s="35">
        <v>69799</v>
      </c>
      <c r="O112" s="35">
        <v>0</v>
      </c>
      <c r="P112" s="35">
        <v>0</v>
      </c>
      <c r="Q112" s="34">
        <v>439908</v>
      </c>
      <c r="R112" s="34"/>
      <c r="S112" s="34">
        <v>0</v>
      </c>
      <c r="T112" s="34">
        <v>3873690</v>
      </c>
      <c r="U112" s="38"/>
      <c r="W112" s="59" t="s">
        <v>110</v>
      </c>
      <c r="X112" s="55" t="s">
        <v>552</v>
      </c>
      <c r="Z112" s="6"/>
      <c r="AA112" s="6"/>
    </row>
    <row r="113" spans="1:27" ht="9.75" customHeight="1">
      <c r="A113" s="13" t="s">
        <v>553</v>
      </c>
      <c r="B113" s="34">
        <v>1770008</v>
      </c>
      <c r="C113" s="34">
        <v>0</v>
      </c>
      <c r="D113" s="34">
        <v>218002</v>
      </c>
      <c r="E113" s="34">
        <v>35829</v>
      </c>
      <c r="F113" s="34">
        <v>213533</v>
      </c>
      <c r="G113" s="34">
        <v>1517746</v>
      </c>
      <c r="H113" s="34">
        <v>0</v>
      </c>
      <c r="I113" s="34">
        <v>3755118</v>
      </c>
      <c r="J113" s="34"/>
      <c r="K113" s="35">
        <v>51813</v>
      </c>
      <c r="L113" s="35">
        <v>0</v>
      </c>
      <c r="M113" s="35">
        <v>0</v>
      </c>
      <c r="N113" s="35">
        <v>8891</v>
      </c>
      <c r="O113" s="35">
        <v>4127</v>
      </c>
      <c r="P113" s="35">
        <v>0</v>
      </c>
      <c r="Q113" s="34">
        <v>64831</v>
      </c>
      <c r="R113" s="34"/>
      <c r="S113" s="34">
        <v>0</v>
      </c>
      <c r="T113" s="34">
        <v>3819949</v>
      </c>
      <c r="U113" s="38"/>
      <c r="W113" s="59" t="s">
        <v>146</v>
      </c>
      <c r="X113" s="55" t="s">
        <v>553</v>
      </c>
      <c r="Z113" s="6"/>
      <c r="AA113" s="6"/>
    </row>
    <row r="114" spans="1:27" ht="9.75" customHeight="1">
      <c r="A114" s="13" t="s">
        <v>554</v>
      </c>
      <c r="B114" s="34">
        <v>852937</v>
      </c>
      <c r="C114" s="34">
        <v>0</v>
      </c>
      <c r="D114" s="34">
        <v>199315</v>
      </c>
      <c r="E114" s="34">
        <v>19295</v>
      </c>
      <c r="F114" s="34">
        <v>12172</v>
      </c>
      <c r="G114" s="34">
        <v>6575652</v>
      </c>
      <c r="H114" s="34">
        <v>0</v>
      </c>
      <c r="I114" s="34">
        <v>7659371</v>
      </c>
      <c r="J114" s="34"/>
      <c r="K114" s="35">
        <v>1623921</v>
      </c>
      <c r="L114" s="35">
        <v>114880</v>
      </c>
      <c r="M114" s="35">
        <v>194870</v>
      </c>
      <c r="N114" s="35">
        <v>395431</v>
      </c>
      <c r="O114" s="35">
        <v>67536</v>
      </c>
      <c r="P114" s="35">
        <v>0</v>
      </c>
      <c r="Q114" s="34">
        <v>2396638</v>
      </c>
      <c r="R114" s="34"/>
      <c r="S114" s="34">
        <v>300811</v>
      </c>
      <c r="T114" s="34">
        <v>10356820</v>
      </c>
      <c r="U114" s="38"/>
      <c r="W114" s="59" t="s">
        <v>111</v>
      </c>
      <c r="X114" s="55" t="s">
        <v>554</v>
      </c>
      <c r="Z114" s="6"/>
      <c r="AA114" s="6"/>
    </row>
    <row r="115" spans="1:27" ht="9.75" customHeight="1">
      <c r="A115" s="13" t="s">
        <v>555</v>
      </c>
      <c r="B115" s="34">
        <v>793064</v>
      </c>
      <c r="C115" s="34">
        <v>0</v>
      </c>
      <c r="D115" s="34">
        <v>0</v>
      </c>
      <c r="E115" s="34">
        <v>18457</v>
      </c>
      <c r="F115" s="34">
        <v>42554</v>
      </c>
      <c r="G115" s="34">
        <v>2687423</v>
      </c>
      <c r="H115" s="34">
        <v>0</v>
      </c>
      <c r="I115" s="34">
        <v>3541498</v>
      </c>
      <c r="J115" s="34"/>
      <c r="K115" s="35">
        <v>310506</v>
      </c>
      <c r="L115" s="35">
        <v>10075</v>
      </c>
      <c r="M115" s="35">
        <v>37261</v>
      </c>
      <c r="N115" s="35">
        <v>68131</v>
      </c>
      <c r="O115" s="35">
        <v>0</v>
      </c>
      <c r="P115" s="35">
        <v>0</v>
      </c>
      <c r="Q115" s="34">
        <v>425973</v>
      </c>
      <c r="R115" s="34"/>
      <c r="S115" s="34">
        <v>0</v>
      </c>
      <c r="T115" s="34">
        <v>3967471</v>
      </c>
      <c r="U115" s="38"/>
      <c r="W115" s="59" t="s">
        <v>112</v>
      </c>
      <c r="X115" s="55" t="s">
        <v>555</v>
      </c>
      <c r="Z115" s="6"/>
      <c r="AA115" s="6"/>
    </row>
    <row r="116" spans="1:27" ht="9.75" customHeight="1">
      <c r="A116" s="13" t="s">
        <v>556</v>
      </c>
      <c r="B116" s="34">
        <v>13255551</v>
      </c>
      <c r="C116" s="34">
        <v>0</v>
      </c>
      <c r="D116" s="34">
        <v>526139</v>
      </c>
      <c r="E116" s="34">
        <v>306832</v>
      </c>
      <c r="F116" s="34">
        <v>585722</v>
      </c>
      <c r="G116" s="34">
        <v>1515719</v>
      </c>
      <c r="H116" s="34">
        <v>0</v>
      </c>
      <c r="I116" s="34">
        <v>16189963</v>
      </c>
      <c r="J116" s="34"/>
      <c r="K116" s="35">
        <v>9867020</v>
      </c>
      <c r="L116" s="35">
        <v>347580</v>
      </c>
      <c r="M116" s="35">
        <v>789360</v>
      </c>
      <c r="N116" s="35">
        <v>2054486</v>
      </c>
      <c r="O116" s="35">
        <v>333085</v>
      </c>
      <c r="P116" s="35">
        <v>0</v>
      </c>
      <c r="Q116" s="34">
        <v>13391531</v>
      </c>
      <c r="R116" s="34"/>
      <c r="S116" s="34">
        <v>484978</v>
      </c>
      <c r="T116" s="34">
        <v>30066472</v>
      </c>
      <c r="U116" s="38"/>
      <c r="W116" s="59" t="s">
        <v>62</v>
      </c>
      <c r="X116" s="55" t="s">
        <v>556</v>
      </c>
      <c r="Z116" s="6"/>
      <c r="AA116" s="6"/>
    </row>
    <row r="117" spans="1:27" ht="9.75" customHeight="1">
      <c r="A117" s="13" t="s">
        <v>557</v>
      </c>
      <c r="B117" s="34">
        <v>1165498</v>
      </c>
      <c r="C117" s="34">
        <v>0</v>
      </c>
      <c r="D117" s="34">
        <v>0</v>
      </c>
      <c r="E117" s="34">
        <v>28231</v>
      </c>
      <c r="F117" s="34">
        <v>66878</v>
      </c>
      <c r="G117" s="34">
        <v>3614394</v>
      </c>
      <c r="H117" s="34">
        <v>0</v>
      </c>
      <c r="I117" s="34">
        <v>4875001</v>
      </c>
      <c r="J117" s="34"/>
      <c r="K117" s="35">
        <v>146851</v>
      </c>
      <c r="L117" s="35">
        <v>0</v>
      </c>
      <c r="M117" s="35">
        <v>0</v>
      </c>
      <c r="N117" s="35">
        <v>13881</v>
      </c>
      <c r="O117" s="35">
        <v>0</v>
      </c>
      <c r="P117" s="35">
        <v>0</v>
      </c>
      <c r="Q117" s="34">
        <v>160732</v>
      </c>
      <c r="R117" s="34"/>
      <c r="S117" s="34">
        <v>254194</v>
      </c>
      <c r="T117" s="34">
        <v>5289927</v>
      </c>
      <c r="U117" s="38"/>
      <c r="W117" s="59" t="s">
        <v>113</v>
      </c>
      <c r="X117" s="55" t="s">
        <v>557</v>
      </c>
      <c r="Z117" s="27"/>
      <c r="AA117" s="6"/>
    </row>
    <row r="118" spans="1:27" ht="9.75" customHeight="1">
      <c r="A118" s="13" t="s">
        <v>558</v>
      </c>
      <c r="B118" s="34">
        <v>14447494</v>
      </c>
      <c r="C118" s="34">
        <v>0</v>
      </c>
      <c r="D118" s="34">
        <v>2349667</v>
      </c>
      <c r="E118" s="34">
        <v>115329</v>
      </c>
      <c r="F118" s="34">
        <v>135674</v>
      </c>
      <c r="G118" s="34">
        <v>307155</v>
      </c>
      <c r="H118" s="34">
        <v>0</v>
      </c>
      <c r="I118" s="34">
        <v>17355319</v>
      </c>
      <c r="J118" s="34"/>
      <c r="K118" s="35">
        <v>3253153</v>
      </c>
      <c r="L118" s="35">
        <v>630793</v>
      </c>
      <c r="M118" s="35">
        <v>390378</v>
      </c>
      <c r="N118" s="35">
        <v>705835</v>
      </c>
      <c r="O118" s="35">
        <v>289562</v>
      </c>
      <c r="P118" s="35">
        <v>0</v>
      </c>
      <c r="Q118" s="34">
        <v>5269721</v>
      </c>
      <c r="R118" s="34"/>
      <c r="S118" s="34">
        <v>1193574</v>
      </c>
      <c r="T118" s="34">
        <v>23818614</v>
      </c>
      <c r="U118" s="38"/>
      <c r="W118" s="59" t="s">
        <v>114</v>
      </c>
      <c r="X118" s="55" t="s">
        <v>558</v>
      </c>
      <c r="Z118" s="6"/>
      <c r="AA118" s="6"/>
    </row>
    <row r="119" spans="1:27" ht="9.75" customHeight="1">
      <c r="A119" s="13" t="s">
        <v>559</v>
      </c>
      <c r="B119" s="34">
        <v>17378418</v>
      </c>
      <c r="C119" s="34">
        <v>0</v>
      </c>
      <c r="D119" s="34">
        <v>941116</v>
      </c>
      <c r="E119" s="34">
        <v>113174</v>
      </c>
      <c r="F119" s="34">
        <v>167875</v>
      </c>
      <c r="G119" s="34">
        <v>179878</v>
      </c>
      <c r="H119" s="34">
        <v>657446</v>
      </c>
      <c r="I119" s="34">
        <v>19437907</v>
      </c>
      <c r="J119" s="34"/>
      <c r="K119" s="35">
        <v>2313044</v>
      </c>
      <c r="L119" s="35">
        <v>2093454</v>
      </c>
      <c r="M119" s="35">
        <v>277566</v>
      </c>
      <c r="N119" s="35">
        <v>375065</v>
      </c>
      <c r="O119" s="35">
        <v>207299</v>
      </c>
      <c r="P119" s="35">
        <v>0</v>
      </c>
      <c r="Q119" s="34">
        <v>5266428</v>
      </c>
      <c r="R119" s="34"/>
      <c r="S119" s="34">
        <v>934795</v>
      </c>
      <c r="T119" s="34">
        <v>25639130</v>
      </c>
      <c r="U119" s="38"/>
      <c r="W119" s="59" t="s">
        <v>115</v>
      </c>
      <c r="X119" s="55" t="s">
        <v>559</v>
      </c>
      <c r="Z119" s="27"/>
      <c r="AA119" s="6"/>
    </row>
    <row r="120" spans="1:27" ht="9.75" customHeight="1">
      <c r="A120" s="13" t="s">
        <v>560</v>
      </c>
      <c r="B120" s="34">
        <v>4437552</v>
      </c>
      <c r="C120" s="34">
        <v>0</v>
      </c>
      <c r="D120" s="34">
        <v>186432</v>
      </c>
      <c r="E120" s="34">
        <v>183722</v>
      </c>
      <c r="F120" s="34">
        <v>812198</v>
      </c>
      <c r="G120" s="34">
        <v>257926</v>
      </c>
      <c r="H120" s="34">
        <v>0</v>
      </c>
      <c r="I120" s="34">
        <v>5877830</v>
      </c>
      <c r="J120" s="34"/>
      <c r="K120" s="35">
        <v>188842</v>
      </c>
      <c r="L120" s="35">
        <v>0</v>
      </c>
      <c r="M120" s="35">
        <v>15108</v>
      </c>
      <c r="N120" s="35">
        <v>28898</v>
      </c>
      <c r="O120" s="35">
        <v>3095</v>
      </c>
      <c r="P120" s="35">
        <v>0</v>
      </c>
      <c r="Q120" s="34">
        <v>235943</v>
      </c>
      <c r="R120" s="34"/>
      <c r="S120" s="34">
        <v>0</v>
      </c>
      <c r="T120" s="34">
        <v>6113773</v>
      </c>
      <c r="U120" s="38"/>
      <c r="W120" s="59" t="s">
        <v>92</v>
      </c>
      <c r="X120" s="55" t="s">
        <v>560</v>
      </c>
      <c r="Z120" s="6"/>
      <c r="AA120" s="6"/>
    </row>
    <row r="121" spans="1:27" ht="9.75" customHeight="1">
      <c r="A121" s="13" t="s">
        <v>561</v>
      </c>
      <c r="B121" s="34">
        <v>23432886</v>
      </c>
      <c r="C121" s="34">
        <v>26279</v>
      </c>
      <c r="D121" s="34">
        <v>1307056</v>
      </c>
      <c r="E121" s="34">
        <v>1864972</v>
      </c>
      <c r="F121" s="34">
        <v>2765634</v>
      </c>
      <c r="G121" s="34">
        <v>2611841</v>
      </c>
      <c r="H121" s="34">
        <v>46744</v>
      </c>
      <c r="I121" s="34">
        <v>32055412</v>
      </c>
      <c r="J121" s="34"/>
      <c r="K121" s="35">
        <v>5419657</v>
      </c>
      <c r="L121" s="35">
        <v>89079</v>
      </c>
      <c r="M121" s="35">
        <v>0</v>
      </c>
      <c r="N121" s="35">
        <v>1219072</v>
      </c>
      <c r="O121" s="35">
        <v>213490</v>
      </c>
      <c r="P121" s="35">
        <v>0</v>
      </c>
      <c r="Q121" s="34">
        <v>6941298</v>
      </c>
      <c r="R121" s="34"/>
      <c r="S121" s="34">
        <v>1787402</v>
      </c>
      <c r="T121" s="34">
        <v>40784112</v>
      </c>
      <c r="U121" s="38"/>
      <c r="W121" s="59" t="s">
        <v>63</v>
      </c>
      <c r="X121" s="55" t="s">
        <v>561</v>
      </c>
      <c r="Z121" s="6"/>
      <c r="AA121" s="6"/>
    </row>
    <row r="122" spans="1:27" ht="9.75" customHeight="1">
      <c r="A122" s="13" t="s">
        <v>562</v>
      </c>
      <c r="B122" s="34">
        <v>40908730</v>
      </c>
      <c r="C122" s="34">
        <v>36620</v>
      </c>
      <c r="D122" s="34">
        <v>2429391</v>
      </c>
      <c r="E122" s="34">
        <v>963791</v>
      </c>
      <c r="F122" s="34">
        <v>543135</v>
      </c>
      <c r="G122" s="34">
        <v>2761459</v>
      </c>
      <c r="H122" s="34">
        <v>1167796</v>
      </c>
      <c r="I122" s="34">
        <v>48810922</v>
      </c>
      <c r="J122" s="34"/>
      <c r="K122" s="35">
        <v>32440050</v>
      </c>
      <c r="L122" s="35">
        <v>2785430</v>
      </c>
      <c r="M122" s="35">
        <v>0</v>
      </c>
      <c r="N122" s="35">
        <v>6803609</v>
      </c>
      <c r="O122" s="35">
        <v>2342476</v>
      </c>
      <c r="P122" s="35">
        <v>0</v>
      </c>
      <c r="Q122" s="34">
        <v>44371565</v>
      </c>
      <c r="R122" s="34"/>
      <c r="S122" s="34">
        <v>2850000</v>
      </c>
      <c r="T122" s="34">
        <v>96032487</v>
      </c>
      <c r="U122" s="38"/>
      <c r="W122" s="59" t="s">
        <v>64</v>
      </c>
      <c r="X122" s="55" t="s">
        <v>562</v>
      </c>
      <c r="Z122" s="6"/>
      <c r="AA122" s="6"/>
    </row>
    <row r="123" spans="1:27" ht="9.75" customHeight="1">
      <c r="A123" s="13" t="s">
        <v>563</v>
      </c>
      <c r="B123" s="34">
        <v>31460125</v>
      </c>
      <c r="C123" s="34">
        <v>40726</v>
      </c>
      <c r="D123" s="34">
        <v>1026236</v>
      </c>
      <c r="E123" s="34">
        <v>3166938</v>
      </c>
      <c r="F123" s="34">
        <v>3746056</v>
      </c>
      <c r="G123" s="34">
        <v>1651886</v>
      </c>
      <c r="H123" s="34">
        <v>154244</v>
      </c>
      <c r="I123" s="34">
        <v>41246211</v>
      </c>
      <c r="J123" s="34"/>
      <c r="K123" s="35">
        <v>3185508</v>
      </c>
      <c r="L123" s="35">
        <v>132057</v>
      </c>
      <c r="M123" s="35">
        <v>0</v>
      </c>
      <c r="N123" s="35">
        <v>646157</v>
      </c>
      <c r="O123" s="35">
        <v>148861</v>
      </c>
      <c r="P123" s="35">
        <v>0</v>
      </c>
      <c r="Q123" s="34">
        <v>4112583</v>
      </c>
      <c r="R123" s="34"/>
      <c r="S123" s="34">
        <v>1210334</v>
      </c>
      <c r="T123" s="34">
        <v>46569128</v>
      </c>
      <c r="U123" s="38"/>
      <c r="W123" s="59" t="s">
        <v>65</v>
      </c>
      <c r="X123" s="55" t="s">
        <v>563</v>
      </c>
      <c r="Z123" s="6"/>
      <c r="AA123" s="6"/>
    </row>
    <row r="124" spans="1:27" ht="9.75" customHeight="1">
      <c r="A124" s="13" t="s">
        <v>564</v>
      </c>
      <c r="B124" s="34">
        <v>36057401</v>
      </c>
      <c r="C124" s="34">
        <v>0</v>
      </c>
      <c r="D124" s="34">
        <v>2246004</v>
      </c>
      <c r="E124" s="34">
        <v>712239</v>
      </c>
      <c r="F124" s="34">
        <v>794559</v>
      </c>
      <c r="G124" s="34">
        <v>1982238</v>
      </c>
      <c r="H124" s="34">
        <v>871199</v>
      </c>
      <c r="I124" s="34">
        <v>42663640</v>
      </c>
      <c r="J124" s="34"/>
      <c r="K124" s="35">
        <v>31247409</v>
      </c>
      <c r="L124" s="35">
        <v>3337144</v>
      </c>
      <c r="M124" s="35">
        <v>0</v>
      </c>
      <c r="N124" s="35">
        <v>8130112</v>
      </c>
      <c r="O124" s="35">
        <v>2058824</v>
      </c>
      <c r="P124" s="35">
        <v>0</v>
      </c>
      <c r="Q124" s="34">
        <v>44773489</v>
      </c>
      <c r="R124" s="34"/>
      <c r="S124" s="34">
        <v>2850000</v>
      </c>
      <c r="T124" s="34">
        <v>90287129</v>
      </c>
      <c r="U124" s="38"/>
      <c r="W124" s="59" t="s">
        <v>66</v>
      </c>
      <c r="X124" s="55" t="s">
        <v>564</v>
      </c>
      <c r="Z124" s="6"/>
      <c r="AA124" s="6"/>
    </row>
    <row r="125" spans="1:27" ht="9.75" customHeight="1">
      <c r="A125" s="13" t="s">
        <v>565</v>
      </c>
      <c r="B125" s="34">
        <v>16997100</v>
      </c>
      <c r="C125" s="34">
        <v>52688</v>
      </c>
      <c r="D125" s="34">
        <v>859294</v>
      </c>
      <c r="E125" s="34">
        <v>1051244</v>
      </c>
      <c r="F125" s="34">
        <v>3136007</v>
      </c>
      <c r="G125" s="34">
        <v>454454</v>
      </c>
      <c r="H125" s="34">
        <v>7435</v>
      </c>
      <c r="I125" s="34">
        <v>22558222</v>
      </c>
      <c r="J125" s="34"/>
      <c r="K125" s="35">
        <v>166656</v>
      </c>
      <c r="L125" s="35">
        <v>5497</v>
      </c>
      <c r="M125" s="35">
        <v>0</v>
      </c>
      <c r="N125" s="35">
        <v>18558</v>
      </c>
      <c r="O125" s="35">
        <v>0</v>
      </c>
      <c r="P125" s="35">
        <v>0</v>
      </c>
      <c r="Q125" s="34">
        <v>190711</v>
      </c>
      <c r="R125" s="34"/>
      <c r="S125" s="34">
        <v>876722</v>
      </c>
      <c r="T125" s="34">
        <v>23625655</v>
      </c>
      <c r="U125" s="38"/>
      <c r="W125" s="59" t="s">
        <v>93</v>
      </c>
      <c r="X125" s="55" t="s">
        <v>565</v>
      </c>
      <c r="Z125" s="6"/>
      <c r="AA125" s="6"/>
    </row>
    <row r="126" spans="1:27" ht="9.75" customHeight="1">
      <c r="A126" s="13" t="s">
        <v>566</v>
      </c>
      <c r="B126" s="34">
        <v>22934212</v>
      </c>
      <c r="C126" s="34">
        <v>1089136</v>
      </c>
      <c r="D126" s="34">
        <v>1023270</v>
      </c>
      <c r="E126" s="34">
        <v>3289330</v>
      </c>
      <c r="F126" s="34">
        <v>4436628</v>
      </c>
      <c r="G126" s="34">
        <v>1390229</v>
      </c>
      <c r="H126" s="34">
        <v>38061</v>
      </c>
      <c r="I126" s="34">
        <v>34200866</v>
      </c>
      <c r="J126" s="34"/>
      <c r="K126" s="35">
        <v>441062</v>
      </c>
      <c r="L126" s="35">
        <v>500</v>
      </c>
      <c r="M126" s="35">
        <v>0</v>
      </c>
      <c r="N126" s="35">
        <v>96806</v>
      </c>
      <c r="O126" s="35">
        <v>23262</v>
      </c>
      <c r="P126" s="35">
        <v>0</v>
      </c>
      <c r="Q126" s="34">
        <v>561630</v>
      </c>
      <c r="R126" s="34"/>
      <c r="S126" s="34">
        <v>1202189</v>
      </c>
      <c r="T126" s="34">
        <v>35964685</v>
      </c>
      <c r="U126" s="38"/>
      <c r="W126" s="59" t="s">
        <v>68</v>
      </c>
      <c r="X126" s="55" t="s">
        <v>566</v>
      </c>
      <c r="Z126" s="6"/>
      <c r="AA126" s="6"/>
    </row>
    <row r="127" spans="1:27" ht="22.5" customHeight="1">
      <c r="A127" s="56" t="s">
        <v>680</v>
      </c>
      <c r="B127" s="34">
        <v>7059227</v>
      </c>
      <c r="C127" s="34">
        <v>0</v>
      </c>
      <c r="D127" s="34">
        <v>254661</v>
      </c>
      <c r="E127" s="34">
        <v>791510</v>
      </c>
      <c r="F127" s="34">
        <v>1270386</v>
      </c>
      <c r="G127" s="34">
        <v>307258</v>
      </c>
      <c r="H127" s="34">
        <v>89921</v>
      </c>
      <c r="I127" s="34">
        <v>9772963</v>
      </c>
      <c r="J127" s="34"/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4">
        <v>0</v>
      </c>
      <c r="R127" s="34"/>
      <c r="S127" s="34">
        <v>0</v>
      </c>
      <c r="T127" s="34">
        <v>9772963</v>
      </c>
      <c r="U127" s="38"/>
      <c r="W127" s="59" t="s">
        <v>147</v>
      </c>
      <c r="X127" s="55" t="s">
        <v>567</v>
      </c>
      <c r="Z127" s="6"/>
      <c r="AA127" s="6"/>
    </row>
    <row r="128" spans="1:27" ht="9.75" customHeight="1">
      <c r="A128" s="13" t="s">
        <v>568</v>
      </c>
      <c r="B128" s="34">
        <v>16447948</v>
      </c>
      <c r="C128" s="34">
        <v>0</v>
      </c>
      <c r="D128" s="34">
        <v>519050</v>
      </c>
      <c r="E128" s="34">
        <v>1905090</v>
      </c>
      <c r="F128" s="34">
        <v>2677565</v>
      </c>
      <c r="G128" s="34">
        <v>1398641</v>
      </c>
      <c r="H128" s="34">
        <v>58732</v>
      </c>
      <c r="I128" s="34">
        <v>23007026</v>
      </c>
      <c r="J128" s="34"/>
      <c r="K128" s="35">
        <v>1529009</v>
      </c>
      <c r="L128" s="35">
        <v>55346</v>
      </c>
      <c r="M128" s="35">
        <v>0</v>
      </c>
      <c r="N128" s="35">
        <v>335015</v>
      </c>
      <c r="O128" s="35">
        <v>61814</v>
      </c>
      <c r="P128" s="35">
        <v>0</v>
      </c>
      <c r="Q128" s="34">
        <v>1981184</v>
      </c>
      <c r="R128" s="34"/>
      <c r="S128" s="34">
        <v>1033888</v>
      </c>
      <c r="T128" s="34">
        <v>26022098</v>
      </c>
      <c r="U128" s="38"/>
      <c r="W128" s="59" t="s">
        <v>69</v>
      </c>
      <c r="X128" s="55" t="s">
        <v>568</v>
      </c>
      <c r="Z128" s="6"/>
      <c r="AA128" s="6"/>
    </row>
    <row r="129" spans="1:27" ht="9.75" customHeight="1">
      <c r="A129" s="13" t="s">
        <v>569</v>
      </c>
      <c r="B129" s="34">
        <v>13100446</v>
      </c>
      <c r="C129" s="34">
        <v>0</v>
      </c>
      <c r="D129" s="34">
        <v>987945</v>
      </c>
      <c r="E129" s="34">
        <v>342312</v>
      </c>
      <c r="F129" s="34">
        <v>587519</v>
      </c>
      <c r="G129" s="34">
        <v>1953331</v>
      </c>
      <c r="H129" s="34">
        <v>9066</v>
      </c>
      <c r="I129" s="34">
        <v>16980619</v>
      </c>
      <c r="J129" s="34"/>
      <c r="K129" s="35">
        <v>10958753</v>
      </c>
      <c r="L129" s="35">
        <v>291099</v>
      </c>
      <c r="M129" s="35">
        <v>0</v>
      </c>
      <c r="N129" s="35">
        <v>3244506</v>
      </c>
      <c r="O129" s="35">
        <v>1109095</v>
      </c>
      <c r="P129" s="35">
        <v>0</v>
      </c>
      <c r="Q129" s="34">
        <v>15603453</v>
      </c>
      <c r="R129" s="34"/>
      <c r="S129" s="34">
        <v>2850000</v>
      </c>
      <c r="T129" s="34">
        <v>35434072</v>
      </c>
      <c r="U129" s="38"/>
      <c r="W129" s="59" t="s">
        <v>70</v>
      </c>
      <c r="X129" s="55" t="s">
        <v>569</v>
      </c>
      <c r="Z129" s="6"/>
      <c r="AA129" s="6"/>
    </row>
    <row r="130" spans="1:27" ht="9.75" customHeight="1">
      <c r="A130" s="13" t="s">
        <v>570</v>
      </c>
      <c r="B130" s="34">
        <v>19436878</v>
      </c>
      <c r="C130" s="34">
        <v>9495</v>
      </c>
      <c r="D130" s="34">
        <v>694044</v>
      </c>
      <c r="E130" s="34">
        <v>434518</v>
      </c>
      <c r="F130" s="34">
        <v>744312</v>
      </c>
      <c r="G130" s="34">
        <v>1010216</v>
      </c>
      <c r="H130" s="34">
        <v>111867</v>
      </c>
      <c r="I130" s="34">
        <v>22441330</v>
      </c>
      <c r="J130" s="34"/>
      <c r="K130" s="35">
        <v>11349508</v>
      </c>
      <c r="L130" s="35">
        <v>1336807</v>
      </c>
      <c r="M130" s="35">
        <v>0</v>
      </c>
      <c r="N130" s="35">
        <v>2579809</v>
      </c>
      <c r="O130" s="35">
        <v>266299</v>
      </c>
      <c r="P130" s="35">
        <v>0</v>
      </c>
      <c r="Q130" s="34">
        <v>15532423</v>
      </c>
      <c r="R130" s="34"/>
      <c r="S130" s="34">
        <v>1859642</v>
      </c>
      <c r="T130" s="34">
        <v>39833395</v>
      </c>
      <c r="U130" s="38"/>
      <c r="W130" s="59" t="s">
        <v>71</v>
      </c>
      <c r="X130" s="55" t="s">
        <v>570</v>
      </c>
      <c r="Z130" s="6"/>
      <c r="AA130" s="6"/>
    </row>
    <row r="131" spans="1:27" ht="9.75" customHeight="1">
      <c r="A131" s="13" t="s">
        <v>671</v>
      </c>
      <c r="B131" s="34">
        <v>17643661</v>
      </c>
      <c r="C131" s="34">
        <v>1312398</v>
      </c>
      <c r="D131" s="34">
        <v>1017235</v>
      </c>
      <c r="E131" s="34">
        <v>5203807</v>
      </c>
      <c r="F131" s="34">
        <v>4189002</v>
      </c>
      <c r="G131" s="34">
        <v>2659544</v>
      </c>
      <c r="H131" s="34">
        <v>61911</v>
      </c>
      <c r="I131" s="34">
        <v>32087558</v>
      </c>
      <c r="J131" s="34"/>
      <c r="K131" s="35">
        <v>720247</v>
      </c>
      <c r="L131" s="35">
        <v>132431</v>
      </c>
      <c r="M131" s="35">
        <v>0</v>
      </c>
      <c r="N131" s="35">
        <v>290807</v>
      </c>
      <c r="O131" s="35">
        <v>17165</v>
      </c>
      <c r="P131" s="35">
        <v>0</v>
      </c>
      <c r="Q131" s="34">
        <v>1160650</v>
      </c>
      <c r="R131" s="34"/>
      <c r="S131" s="34">
        <v>1273652</v>
      </c>
      <c r="T131" s="34">
        <v>34521860</v>
      </c>
      <c r="U131" s="38"/>
      <c r="W131" s="59" t="s">
        <v>72</v>
      </c>
      <c r="X131" s="55" t="s">
        <v>571</v>
      </c>
      <c r="Z131" s="6"/>
      <c r="AA131" s="6"/>
    </row>
    <row r="132" spans="1:27" ht="9.75" customHeight="1">
      <c r="A132" s="13" t="s">
        <v>668</v>
      </c>
      <c r="B132" s="34">
        <v>1558950</v>
      </c>
      <c r="C132" s="34">
        <v>0</v>
      </c>
      <c r="D132" s="34">
        <v>0</v>
      </c>
      <c r="E132" s="34">
        <v>38854</v>
      </c>
      <c r="F132" s="34">
        <v>136553</v>
      </c>
      <c r="G132" s="34">
        <v>5275763</v>
      </c>
      <c r="H132" s="34">
        <v>0</v>
      </c>
      <c r="I132" s="34">
        <v>7010120</v>
      </c>
      <c r="J132" s="34"/>
      <c r="K132" s="35">
        <v>0</v>
      </c>
      <c r="L132" s="35">
        <v>18191</v>
      </c>
      <c r="M132" s="35">
        <v>0</v>
      </c>
      <c r="N132" s="35">
        <v>0</v>
      </c>
      <c r="O132" s="35">
        <v>0</v>
      </c>
      <c r="P132" s="35">
        <v>0</v>
      </c>
      <c r="Q132" s="34">
        <v>18191</v>
      </c>
      <c r="R132" s="34"/>
      <c r="S132" s="34">
        <v>389532</v>
      </c>
      <c r="T132" s="34">
        <v>7417843</v>
      </c>
      <c r="U132" s="38"/>
      <c r="W132" s="59" t="s">
        <v>119</v>
      </c>
      <c r="X132" s="55" t="s">
        <v>572</v>
      </c>
      <c r="Z132" s="6"/>
      <c r="AA132" s="6"/>
    </row>
    <row r="133" spans="1:27" ht="9.75" customHeight="1">
      <c r="A133" s="13" t="s">
        <v>573</v>
      </c>
      <c r="B133" s="34">
        <v>25285333</v>
      </c>
      <c r="C133" s="34">
        <v>0</v>
      </c>
      <c r="D133" s="34">
        <v>1684614</v>
      </c>
      <c r="E133" s="34">
        <v>438647</v>
      </c>
      <c r="F133" s="34">
        <v>461252</v>
      </c>
      <c r="G133" s="34">
        <v>2721674</v>
      </c>
      <c r="H133" s="34">
        <v>352171</v>
      </c>
      <c r="I133" s="34">
        <v>30943691</v>
      </c>
      <c r="J133" s="34"/>
      <c r="K133" s="35">
        <v>25530442</v>
      </c>
      <c r="L133" s="35">
        <v>1821930</v>
      </c>
      <c r="M133" s="35">
        <v>0</v>
      </c>
      <c r="N133" s="35">
        <v>5495940</v>
      </c>
      <c r="O133" s="35">
        <v>970458</v>
      </c>
      <c r="P133" s="35">
        <v>0</v>
      </c>
      <c r="Q133" s="34">
        <v>33818770</v>
      </c>
      <c r="R133" s="34"/>
      <c r="S133" s="34">
        <v>2850000</v>
      </c>
      <c r="T133" s="34">
        <v>67612461</v>
      </c>
      <c r="U133" s="38"/>
      <c r="W133" s="59" t="s">
        <v>74</v>
      </c>
      <c r="X133" s="55" t="s">
        <v>573</v>
      </c>
      <c r="Z133" s="6"/>
      <c r="AA133" s="6"/>
    </row>
    <row r="134" spans="1:27" ht="9.75" customHeight="1">
      <c r="A134" s="13" t="s">
        <v>673</v>
      </c>
      <c r="B134" s="34">
        <v>30874971</v>
      </c>
      <c r="C134" s="34">
        <v>17832</v>
      </c>
      <c r="D134" s="34">
        <v>1759513</v>
      </c>
      <c r="E134" s="34">
        <v>1420879</v>
      </c>
      <c r="F134" s="34">
        <v>3740734</v>
      </c>
      <c r="G134" s="34">
        <v>781309</v>
      </c>
      <c r="H134" s="34">
        <v>226754</v>
      </c>
      <c r="I134" s="34">
        <v>38821992</v>
      </c>
      <c r="J134" s="34"/>
      <c r="K134" s="35">
        <v>3515515</v>
      </c>
      <c r="L134" s="35">
        <v>285102</v>
      </c>
      <c r="M134" s="35">
        <v>0</v>
      </c>
      <c r="N134" s="35">
        <v>806466</v>
      </c>
      <c r="O134" s="35">
        <v>123254</v>
      </c>
      <c r="P134" s="35">
        <v>0</v>
      </c>
      <c r="Q134" s="34">
        <v>4730337</v>
      </c>
      <c r="R134" s="34"/>
      <c r="S134" s="34">
        <v>1181664</v>
      </c>
      <c r="T134" s="34">
        <v>44733993</v>
      </c>
      <c r="U134" s="38"/>
      <c r="W134" s="59" t="s">
        <v>76</v>
      </c>
      <c r="X134" s="55" t="s">
        <v>574</v>
      </c>
      <c r="Z134" s="6"/>
      <c r="AA134" s="6"/>
    </row>
    <row r="135" spans="1:27" ht="9.75" customHeight="1">
      <c r="A135" s="13" t="s">
        <v>672</v>
      </c>
      <c r="B135" s="34">
        <v>10832558</v>
      </c>
      <c r="C135" s="34">
        <v>0</v>
      </c>
      <c r="D135" s="34">
        <v>238916</v>
      </c>
      <c r="E135" s="34">
        <v>367993</v>
      </c>
      <c r="F135" s="34">
        <v>2238597</v>
      </c>
      <c r="G135" s="34">
        <v>1137025</v>
      </c>
      <c r="H135" s="34">
        <v>262185</v>
      </c>
      <c r="I135" s="34">
        <v>15077274</v>
      </c>
      <c r="J135" s="34"/>
      <c r="K135" s="35">
        <v>379396</v>
      </c>
      <c r="L135" s="35">
        <v>8231</v>
      </c>
      <c r="M135" s="35">
        <v>30350</v>
      </c>
      <c r="N135" s="35">
        <v>56583</v>
      </c>
      <c r="O135" s="35">
        <v>2908</v>
      </c>
      <c r="P135" s="35">
        <v>0</v>
      </c>
      <c r="Q135" s="34">
        <v>477468</v>
      </c>
      <c r="R135" s="34"/>
      <c r="S135" s="34">
        <v>616726</v>
      </c>
      <c r="T135" s="34">
        <v>16171468</v>
      </c>
      <c r="U135" s="38"/>
      <c r="W135" s="59" t="s">
        <v>73</v>
      </c>
      <c r="X135" s="55" t="s">
        <v>575</v>
      </c>
      <c r="Z135" s="6"/>
      <c r="AA135" s="6"/>
    </row>
    <row r="136" spans="1:27" ht="9.75" customHeight="1">
      <c r="A136" s="13" t="s">
        <v>576</v>
      </c>
      <c r="B136" s="34">
        <v>24953295</v>
      </c>
      <c r="C136" s="34">
        <v>0</v>
      </c>
      <c r="D136" s="34">
        <v>937064</v>
      </c>
      <c r="E136" s="34">
        <v>777825</v>
      </c>
      <c r="F136" s="34">
        <v>3858365</v>
      </c>
      <c r="G136" s="34">
        <v>4019683</v>
      </c>
      <c r="H136" s="34">
        <v>115834</v>
      </c>
      <c r="I136" s="34">
        <v>34662066</v>
      </c>
      <c r="J136" s="34"/>
      <c r="K136" s="35">
        <v>2912882</v>
      </c>
      <c r="L136" s="35">
        <v>217587</v>
      </c>
      <c r="M136" s="35">
        <v>349546</v>
      </c>
      <c r="N136" s="35">
        <v>482186</v>
      </c>
      <c r="O136" s="35">
        <v>74759</v>
      </c>
      <c r="P136" s="35">
        <v>0</v>
      </c>
      <c r="Q136" s="34">
        <v>4036960</v>
      </c>
      <c r="R136" s="34"/>
      <c r="S136" s="34">
        <v>1250314</v>
      </c>
      <c r="T136" s="34">
        <v>39949340</v>
      </c>
      <c r="U136" s="38"/>
      <c r="W136" s="59" t="s">
        <v>75</v>
      </c>
      <c r="X136" s="55" t="s">
        <v>576</v>
      </c>
      <c r="Z136" s="6"/>
      <c r="AA136" s="6"/>
    </row>
    <row r="137" spans="1:27" ht="9.75" customHeight="1">
      <c r="A137" s="13" t="s">
        <v>577</v>
      </c>
      <c r="B137" s="34">
        <v>5758940</v>
      </c>
      <c r="C137" s="34">
        <v>7371</v>
      </c>
      <c r="D137" s="34">
        <v>0</v>
      </c>
      <c r="E137" s="34">
        <v>395797</v>
      </c>
      <c r="F137" s="34">
        <v>869997</v>
      </c>
      <c r="G137" s="34">
        <v>158684</v>
      </c>
      <c r="H137" s="34">
        <v>3948</v>
      </c>
      <c r="I137" s="34">
        <v>7194737</v>
      </c>
      <c r="J137" s="34"/>
      <c r="K137" s="35">
        <v>459920</v>
      </c>
      <c r="L137" s="35">
        <v>18990</v>
      </c>
      <c r="M137" s="35">
        <v>0</v>
      </c>
      <c r="N137" s="35">
        <v>147444</v>
      </c>
      <c r="O137" s="35">
        <v>844</v>
      </c>
      <c r="P137" s="35">
        <v>0</v>
      </c>
      <c r="Q137" s="34">
        <v>627198</v>
      </c>
      <c r="R137" s="34"/>
      <c r="S137" s="34">
        <v>0</v>
      </c>
      <c r="T137" s="34">
        <v>7821935</v>
      </c>
      <c r="U137" s="38"/>
      <c r="W137" s="59" t="s">
        <v>87</v>
      </c>
      <c r="X137" s="55" t="s">
        <v>577</v>
      </c>
      <c r="Z137" s="6"/>
      <c r="AA137" s="6"/>
    </row>
    <row r="138" spans="1:27" ht="9.75" customHeight="1">
      <c r="A138" s="13" t="s">
        <v>578</v>
      </c>
      <c r="B138" s="34">
        <v>22423275</v>
      </c>
      <c r="C138" s="34">
        <v>93893</v>
      </c>
      <c r="D138" s="34">
        <v>777834</v>
      </c>
      <c r="E138" s="34">
        <v>2642342</v>
      </c>
      <c r="F138" s="34">
        <v>4139814</v>
      </c>
      <c r="G138" s="34">
        <v>1180537</v>
      </c>
      <c r="H138" s="34">
        <v>271224</v>
      </c>
      <c r="I138" s="34">
        <v>31528919</v>
      </c>
      <c r="J138" s="34"/>
      <c r="K138" s="35">
        <v>1443361</v>
      </c>
      <c r="L138" s="35">
        <v>70089</v>
      </c>
      <c r="M138" s="35">
        <v>0</v>
      </c>
      <c r="N138" s="35">
        <v>182253</v>
      </c>
      <c r="O138" s="35">
        <v>94269</v>
      </c>
      <c r="P138" s="35">
        <v>0</v>
      </c>
      <c r="Q138" s="34">
        <v>1789972</v>
      </c>
      <c r="R138" s="34"/>
      <c r="S138" s="34">
        <v>2087085</v>
      </c>
      <c r="T138" s="34">
        <v>35405976</v>
      </c>
      <c r="U138" s="38"/>
      <c r="W138" s="59" t="s">
        <v>77</v>
      </c>
      <c r="X138" s="55" t="s">
        <v>578</v>
      </c>
      <c r="Z138" s="6"/>
      <c r="AA138" s="6"/>
    </row>
    <row r="139" spans="1:27" ht="9.75" customHeight="1">
      <c r="A139" s="13" t="s">
        <v>579</v>
      </c>
      <c r="B139" s="34">
        <v>9810727</v>
      </c>
      <c r="C139" s="34">
        <v>106415</v>
      </c>
      <c r="D139" s="34">
        <v>223280</v>
      </c>
      <c r="E139" s="34">
        <v>793600</v>
      </c>
      <c r="F139" s="34">
        <v>1946519</v>
      </c>
      <c r="G139" s="34">
        <v>356528</v>
      </c>
      <c r="H139" s="34">
        <v>14128</v>
      </c>
      <c r="I139" s="34">
        <v>13251197</v>
      </c>
      <c r="J139" s="34"/>
      <c r="K139" s="35">
        <v>57287</v>
      </c>
      <c r="L139" s="35">
        <v>23738</v>
      </c>
      <c r="M139" s="35">
        <v>0</v>
      </c>
      <c r="N139" s="35">
        <v>38321</v>
      </c>
      <c r="O139" s="35">
        <v>22981</v>
      </c>
      <c r="P139" s="35">
        <v>0</v>
      </c>
      <c r="Q139" s="34">
        <v>142327</v>
      </c>
      <c r="R139" s="34"/>
      <c r="S139" s="34">
        <v>0</v>
      </c>
      <c r="T139" s="34">
        <v>13393524</v>
      </c>
      <c r="U139" s="38"/>
      <c r="W139" s="59" t="s">
        <v>94</v>
      </c>
      <c r="X139" s="55" t="s">
        <v>579</v>
      </c>
      <c r="Z139" s="6"/>
      <c r="AA139" s="6"/>
    </row>
    <row r="140" spans="1:27" ht="9.75" customHeight="1">
      <c r="A140" s="13" t="s">
        <v>580</v>
      </c>
      <c r="B140" s="34">
        <v>2390010</v>
      </c>
      <c r="C140" s="34">
        <v>0</v>
      </c>
      <c r="D140" s="34">
        <v>371936</v>
      </c>
      <c r="E140" s="34">
        <v>81703</v>
      </c>
      <c r="F140" s="34">
        <v>313060</v>
      </c>
      <c r="G140" s="34">
        <v>70580</v>
      </c>
      <c r="H140" s="34">
        <v>6431</v>
      </c>
      <c r="I140" s="34">
        <v>3233720</v>
      </c>
      <c r="J140" s="34"/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4">
        <v>0</v>
      </c>
      <c r="R140" s="34"/>
      <c r="S140" s="34">
        <v>0</v>
      </c>
      <c r="T140" s="34">
        <v>3233720</v>
      </c>
      <c r="U140" s="38"/>
      <c r="W140" s="59" t="s">
        <v>120</v>
      </c>
      <c r="X140" s="55" t="s">
        <v>580</v>
      </c>
      <c r="Z140" s="6"/>
      <c r="AA140" s="6"/>
    </row>
    <row r="141" spans="1:27" ht="9.75" customHeight="1">
      <c r="A141" s="13" t="s">
        <v>581</v>
      </c>
      <c r="B141" s="34">
        <v>19363551</v>
      </c>
      <c r="C141" s="34">
        <v>37271</v>
      </c>
      <c r="D141" s="34">
        <v>1145469</v>
      </c>
      <c r="E141" s="34">
        <v>501445</v>
      </c>
      <c r="F141" s="34">
        <v>491987</v>
      </c>
      <c r="G141" s="34">
        <v>1746358</v>
      </c>
      <c r="H141" s="34">
        <v>102889</v>
      </c>
      <c r="I141" s="34">
        <v>23388970</v>
      </c>
      <c r="J141" s="34"/>
      <c r="K141" s="35">
        <v>17942888</v>
      </c>
      <c r="L141" s="35">
        <v>2808293</v>
      </c>
      <c r="M141" s="35">
        <v>0</v>
      </c>
      <c r="N141" s="35">
        <v>4073426</v>
      </c>
      <c r="O141" s="35">
        <v>575371</v>
      </c>
      <c r="P141" s="35">
        <v>0</v>
      </c>
      <c r="Q141" s="34">
        <v>25399978</v>
      </c>
      <c r="R141" s="34"/>
      <c r="S141" s="34">
        <v>2850000</v>
      </c>
      <c r="T141" s="34">
        <v>51638948</v>
      </c>
      <c r="U141" s="38"/>
      <c r="W141" s="59" t="s">
        <v>78</v>
      </c>
      <c r="X141" s="55" t="s">
        <v>581</v>
      </c>
      <c r="Z141" s="6"/>
      <c r="AA141" s="6"/>
    </row>
    <row r="142" spans="1:27" ht="9.75" customHeight="1">
      <c r="A142" s="13" t="s">
        <v>582</v>
      </c>
      <c r="B142" s="34">
        <v>4760689</v>
      </c>
      <c r="C142" s="34">
        <v>11267</v>
      </c>
      <c r="D142" s="34">
        <v>0</v>
      </c>
      <c r="E142" s="34">
        <v>363436</v>
      </c>
      <c r="F142" s="34">
        <v>850081</v>
      </c>
      <c r="G142" s="34">
        <v>235871</v>
      </c>
      <c r="H142" s="34">
        <v>15538</v>
      </c>
      <c r="I142" s="34">
        <v>6236882</v>
      </c>
      <c r="J142" s="34"/>
      <c r="K142" s="35">
        <v>133846</v>
      </c>
      <c r="L142" s="35">
        <v>0</v>
      </c>
      <c r="M142" s="35">
        <v>0</v>
      </c>
      <c r="N142" s="35">
        <v>32230</v>
      </c>
      <c r="O142" s="35">
        <v>281</v>
      </c>
      <c r="P142" s="35">
        <v>0</v>
      </c>
      <c r="Q142" s="34">
        <v>166357</v>
      </c>
      <c r="R142" s="34"/>
      <c r="S142" s="34">
        <v>0</v>
      </c>
      <c r="T142" s="34">
        <v>6403239</v>
      </c>
      <c r="U142" s="38"/>
      <c r="W142" s="59" t="s">
        <v>90</v>
      </c>
      <c r="X142" s="55" t="s">
        <v>582</v>
      </c>
      <c r="Z142" s="6"/>
      <c r="AA142" s="6"/>
    </row>
    <row r="143" spans="1:27" ht="9.75" customHeight="1">
      <c r="A143" s="1"/>
      <c r="B143" s="38"/>
      <c r="C143" s="38"/>
      <c r="D143" s="38"/>
      <c r="E143" s="38"/>
      <c r="F143" s="38"/>
      <c r="G143" s="38"/>
      <c r="H143" s="38"/>
      <c r="I143" s="38"/>
      <c r="J143" s="38"/>
      <c r="K143" s="39"/>
      <c r="L143" s="39"/>
      <c r="M143" s="39"/>
      <c r="N143" s="39"/>
      <c r="O143" s="39"/>
      <c r="P143" s="39"/>
      <c r="Q143" s="38"/>
      <c r="R143" s="38"/>
      <c r="S143" s="38"/>
      <c r="T143" s="38"/>
      <c r="U143" s="38"/>
      <c r="W143" s="58" t="s">
        <v>2</v>
      </c>
      <c r="X143" s="15" t="s">
        <v>2</v>
      </c>
      <c r="Z143" s="6"/>
      <c r="AA143" s="6"/>
    </row>
    <row r="144" spans="1:27" s="12" customFormat="1" ht="9.75" customHeight="1">
      <c r="A144" s="1" t="s">
        <v>5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9"/>
      <c r="L144" s="39"/>
      <c r="M144" s="39"/>
      <c r="N144" s="39"/>
      <c r="O144" s="39"/>
      <c r="P144" s="39"/>
      <c r="Q144" s="38"/>
      <c r="R144" s="38"/>
      <c r="S144" s="38"/>
      <c r="T144" s="38"/>
      <c r="U144" s="38"/>
      <c r="W144" s="58" t="s">
        <v>2</v>
      </c>
      <c r="X144" s="15" t="s">
        <v>2</v>
      </c>
      <c r="Y144" s="3"/>
      <c r="Z144" s="15"/>
      <c r="AA144" s="15"/>
    </row>
    <row r="145" spans="1:27" ht="9.75" customHeight="1">
      <c r="A145" s="13"/>
      <c r="B145" s="34"/>
      <c r="C145" s="34"/>
      <c r="D145" s="34"/>
      <c r="E145" s="34"/>
      <c r="F145" s="34"/>
      <c r="G145" s="34"/>
      <c r="H145" s="34"/>
      <c r="I145" s="34"/>
      <c r="J145" s="34"/>
      <c r="K145" s="35"/>
      <c r="L145" s="35"/>
      <c r="M145" s="35"/>
      <c r="N145" s="35"/>
      <c r="O145" s="35"/>
      <c r="P145" s="35"/>
      <c r="Q145" s="34"/>
      <c r="R145" s="34"/>
      <c r="S145" s="34"/>
      <c r="T145" s="34"/>
      <c r="U145" s="38"/>
      <c r="W145" s="58" t="s">
        <v>2</v>
      </c>
      <c r="X145" s="15" t="s">
        <v>2</v>
      </c>
      <c r="Z145" s="3"/>
      <c r="AA145" s="3"/>
    </row>
    <row r="146" spans="1:27" ht="9.75" customHeight="1">
      <c r="A146" s="13" t="s">
        <v>285</v>
      </c>
      <c r="B146" s="34">
        <v>479867</v>
      </c>
      <c r="C146" s="34">
        <v>0</v>
      </c>
      <c r="D146" s="34">
        <v>5932</v>
      </c>
      <c r="E146" s="34">
        <v>66645</v>
      </c>
      <c r="F146" s="34">
        <v>128488</v>
      </c>
      <c r="G146" s="34">
        <v>19470</v>
      </c>
      <c r="H146" s="34">
        <v>273</v>
      </c>
      <c r="I146" s="34">
        <v>700675</v>
      </c>
      <c r="J146" s="34"/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0</v>
      </c>
      <c r="Q146" s="34">
        <v>0</v>
      </c>
      <c r="R146" s="34"/>
      <c r="S146" s="34">
        <v>0</v>
      </c>
      <c r="T146" s="34">
        <v>700675</v>
      </c>
      <c r="U146" s="38"/>
      <c r="W146" s="59" t="s">
        <v>148</v>
      </c>
      <c r="X146" s="55" t="s">
        <v>285</v>
      </c>
      <c r="Y146" s="55"/>
      <c r="Z146" s="55"/>
      <c r="AA146" s="57"/>
    </row>
    <row r="147" spans="1:27" ht="9.75" customHeight="1">
      <c r="A147" s="13" t="s">
        <v>683</v>
      </c>
      <c r="B147" s="34">
        <v>0</v>
      </c>
      <c r="C147" s="34">
        <v>0</v>
      </c>
      <c r="D147" s="34">
        <v>0</v>
      </c>
      <c r="E147" s="34">
        <v>14214</v>
      </c>
      <c r="F147" s="34">
        <v>44767</v>
      </c>
      <c r="G147" s="34">
        <v>0</v>
      </c>
      <c r="H147" s="34">
        <v>0</v>
      </c>
      <c r="I147" s="34">
        <v>58981</v>
      </c>
      <c r="J147" s="34"/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0</v>
      </c>
      <c r="Q147" s="34">
        <v>0</v>
      </c>
      <c r="R147" s="34"/>
      <c r="S147" s="34">
        <v>0</v>
      </c>
      <c r="T147" s="34">
        <v>58981</v>
      </c>
      <c r="U147" s="38"/>
      <c r="W147" s="59" t="s">
        <v>583</v>
      </c>
      <c r="X147" s="55" t="s">
        <v>584</v>
      </c>
      <c r="Y147" s="55"/>
      <c r="Z147" s="55"/>
      <c r="AA147" s="57"/>
    </row>
    <row r="148" spans="1:27" ht="9.75" customHeight="1">
      <c r="A148" s="13" t="s">
        <v>738</v>
      </c>
      <c r="B148" s="34">
        <v>0</v>
      </c>
      <c r="C148" s="34">
        <v>0</v>
      </c>
      <c r="D148" s="34">
        <v>0</v>
      </c>
      <c r="E148" s="34">
        <v>3324</v>
      </c>
      <c r="F148" s="34">
        <v>9566</v>
      </c>
      <c r="G148" s="34">
        <v>0</v>
      </c>
      <c r="H148" s="34">
        <v>0</v>
      </c>
      <c r="I148" s="34">
        <v>12890</v>
      </c>
      <c r="J148" s="34"/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4">
        <v>0</v>
      </c>
      <c r="R148" s="34"/>
      <c r="S148" s="34">
        <v>0</v>
      </c>
      <c r="T148" s="34">
        <v>12890</v>
      </c>
      <c r="U148" s="38"/>
      <c r="W148" s="59" t="s">
        <v>585</v>
      </c>
      <c r="X148" s="55" t="s">
        <v>586</v>
      </c>
      <c r="Y148" s="55"/>
      <c r="Z148" s="55"/>
      <c r="AA148" s="57"/>
    </row>
    <row r="149" spans="1:27" ht="9.75" customHeight="1">
      <c r="A149" s="13" t="s">
        <v>286</v>
      </c>
      <c r="B149" s="34">
        <v>862249</v>
      </c>
      <c r="C149" s="34">
        <v>0</v>
      </c>
      <c r="D149" s="34">
        <v>209696</v>
      </c>
      <c r="E149" s="34">
        <v>46884</v>
      </c>
      <c r="F149" s="34">
        <v>139339</v>
      </c>
      <c r="G149" s="34">
        <v>25175</v>
      </c>
      <c r="H149" s="34">
        <v>0</v>
      </c>
      <c r="I149" s="34">
        <v>1283343</v>
      </c>
      <c r="J149" s="34"/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4">
        <v>0</v>
      </c>
      <c r="R149" s="34"/>
      <c r="S149" s="34">
        <v>0</v>
      </c>
      <c r="T149" s="34">
        <v>1283343</v>
      </c>
      <c r="U149" s="38"/>
      <c r="W149" s="59" t="s">
        <v>149</v>
      </c>
      <c r="X149" s="55" t="s">
        <v>286</v>
      </c>
      <c r="Y149" s="55"/>
      <c r="Z149" s="55"/>
      <c r="AA149" s="57"/>
    </row>
    <row r="150" spans="1:27" ht="9.75" customHeight="1">
      <c r="A150" s="13" t="s">
        <v>755</v>
      </c>
      <c r="B150" s="34">
        <v>0</v>
      </c>
      <c r="C150" s="34">
        <v>0</v>
      </c>
      <c r="D150" s="34">
        <v>0</v>
      </c>
      <c r="E150" s="34">
        <v>3324</v>
      </c>
      <c r="F150" s="34">
        <v>9566</v>
      </c>
      <c r="G150" s="34">
        <v>0</v>
      </c>
      <c r="H150" s="34">
        <v>0</v>
      </c>
      <c r="I150" s="34">
        <v>12890</v>
      </c>
      <c r="J150" s="34"/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0</v>
      </c>
      <c r="Q150" s="34">
        <v>0</v>
      </c>
      <c r="R150" s="34"/>
      <c r="S150" s="34">
        <v>0</v>
      </c>
      <c r="T150" s="34">
        <v>12890</v>
      </c>
      <c r="U150" s="38"/>
      <c r="W150" s="59" t="s">
        <v>587</v>
      </c>
      <c r="X150" s="55" t="s">
        <v>588</v>
      </c>
      <c r="Y150" s="55"/>
      <c r="Z150" s="55"/>
      <c r="AA150" s="57"/>
    </row>
    <row r="151" spans="1:27" ht="9.75" customHeight="1">
      <c r="A151" s="13" t="s">
        <v>704</v>
      </c>
      <c r="B151" s="34">
        <v>321296</v>
      </c>
      <c r="C151" s="34">
        <v>0</v>
      </c>
      <c r="D151" s="34">
        <v>0</v>
      </c>
      <c r="E151" s="34">
        <v>43224</v>
      </c>
      <c r="F151" s="34">
        <v>85117</v>
      </c>
      <c r="G151" s="34">
        <v>37054</v>
      </c>
      <c r="H151" s="34">
        <v>0</v>
      </c>
      <c r="I151" s="34">
        <v>486691</v>
      </c>
      <c r="J151" s="34"/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34">
        <v>0</v>
      </c>
      <c r="R151" s="34"/>
      <c r="S151" s="34">
        <v>0</v>
      </c>
      <c r="T151" s="34">
        <v>486691</v>
      </c>
      <c r="U151" s="38"/>
      <c r="W151" s="59" t="s">
        <v>150</v>
      </c>
      <c r="X151" s="55" t="s">
        <v>287</v>
      </c>
      <c r="Y151" s="55"/>
      <c r="Z151" s="55"/>
      <c r="AA151" s="57"/>
    </row>
    <row r="152" spans="1:27" ht="9.75" customHeight="1">
      <c r="A152" s="13" t="s">
        <v>749</v>
      </c>
      <c r="B152" s="34">
        <v>0</v>
      </c>
      <c r="C152" s="34">
        <v>0</v>
      </c>
      <c r="D152" s="34">
        <v>11211</v>
      </c>
      <c r="E152" s="34">
        <v>14906</v>
      </c>
      <c r="F152" s="34">
        <v>47108</v>
      </c>
      <c r="G152" s="34">
        <v>23370</v>
      </c>
      <c r="H152" s="34">
        <v>0</v>
      </c>
      <c r="I152" s="34">
        <v>96595</v>
      </c>
      <c r="J152" s="34"/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0</v>
      </c>
      <c r="Q152" s="34">
        <v>0</v>
      </c>
      <c r="R152" s="34"/>
      <c r="S152" s="34">
        <v>0</v>
      </c>
      <c r="T152" s="34">
        <v>96595</v>
      </c>
      <c r="U152" s="38"/>
      <c r="W152" s="59" t="s">
        <v>288</v>
      </c>
      <c r="X152" s="55" t="s">
        <v>289</v>
      </c>
      <c r="Y152" s="55"/>
      <c r="Z152" s="55"/>
      <c r="AA152" s="57"/>
    </row>
    <row r="153" spans="1:27" ht="9.75" customHeight="1">
      <c r="A153" s="13" t="s">
        <v>681</v>
      </c>
      <c r="B153" s="34">
        <v>0</v>
      </c>
      <c r="C153" s="34">
        <v>0</v>
      </c>
      <c r="D153" s="34">
        <v>0</v>
      </c>
      <c r="E153" s="34">
        <v>11617</v>
      </c>
      <c r="F153" s="34">
        <v>35966</v>
      </c>
      <c r="G153" s="34">
        <v>0</v>
      </c>
      <c r="H153" s="34">
        <v>0</v>
      </c>
      <c r="I153" s="34">
        <v>47583</v>
      </c>
      <c r="J153" s="34"/>
      <c r="K153" s="35">
        <v>0</v>
      </c>
      <c r="L153" s="35">
        <v>0</v>
      </c>
      <c r="M153" s="35">
        <v>0</v>
      </c>
      <c r="N153" s="35">
        <v>0</v>
      </c>
      <c r="O153" s="35">
        <v>0</v>
      </c>
      <c r="P153" s="35">
        <v>0</v>
      </c>
      <c r="Q153" s="34">
        <v>0</v>
      </c>
      <c r="R153" s="34"/>
      <c r="S153" s="34">
        <v>0</v>
      </c>
      <c r="T153" s="34">
        <v>47583</v>
      </c>
      <c r="U153" s="38"/>
      <c r="W153" s="59" t="s">
        <v>589</v>
      </c>
      <c r="X153" s="55" t="s">
        <v>590</v>
      </c>
      <c r="Y153" s="55"/>
      <c r="Z153" s="55"/>
      <c r="AA153" s="57"/>
    </row>
    <row r="154" spans="1:27" ht="9.75" customHeight="1">
      <c r="A154" s="13" t="s">
        <v>721</v>
      </c>
      <c r="B154" s="34">
        <v>0</v>
      </c>
      <c r="C154" s="34">
        <v>0</v>
      </c>
      <c r="D154" s="34">
        <v>0</v>
      </c>
      <c r="E154" s="34">
        <v>5695</v>
      </c>
      <c r="F154" s="34">
        <v>17601</v>
      </c>
      <c r="G154" s="34">
        <v>0</v>
      </c>
      <c r="H154" s="34">
        <v>0</v>
      </c>
      <c r="I154" s="34">
        <v>23296</v>
      </c>
      <c r="J154" s="34"/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0</v>
      </c>
      <c r="Q154" s="34">
        <v>0</v>
      </c>
      <c r="R154" s="34"/>
      <c r="S154" s="34">
        <v>0</v>
      </c>
      <c r="T154" s="34">
        <v>23296</v>
      </c>
      <c r="U154" s="38"/>
      <c r="W154" s="59" t="s">
        <v>591</v>
      </c>
      <c r="X154" s="55" t="s">
        <v>592</v>
      </c>
      <c r="Y154" s="55"/>
      <c r="Z154" s="55"/>
      <c r="AA154" s="57"/>
    </row>
    <row r="155" spans="1:27" ht="9.75" customHeight="1">
      <c r="A155" s="13" t="s">
        <v>290</v>
      </c>
      <c r="B155" s="34">
        <v>212320</v>
      </c>
      <c r="C155" s="34">
        <v>0</v>
      </c>
      <c r="D155" s="34">
        <v>18538</v>
      </c>
      <c r="E155" s="34">
        <v>27805</v>
      </c>
      <c r="F155" s="34">
        <v>44617</v>
      </c>
      <c r="G155" s="34">
        <v>17968</v>
      </c>
      <c r="H155" s="34">
        <v>0</v>
      </c>
      <c r="I155" s="34">
        <v>321248</v>
      </c>
      <c r="J155" s="34"/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4">
        <v>0</v>
      </c>
      <c r="R155" s="34"/>
      <c r="S155" s="34">
        <v>0</v>
      </c>
      <c r="T155" s="34">
        <v>321248</v>
      </c>
      <c r="U155" s="38"/>
      <c r="W155" s="59" t="s">
        <v>263</v>
      </c>
      <c r="X155" s="55" t="s">
        <v>290</v>
      </c>
      <c r="Y155" s="55"/>
      <c r="Z155" s="55"/>
      <c r="AA155" s="57"/>
    </row>
    <row r="156" spans="1:27" ht="9.75" customHeight="1">
      <c r="A156" s="13" t="s">
        <v>316</v>
      </c>
      <c r="B156" s="34">
        <v>125663</v>
      </c>
      <c r="C156" s="34">
        <v>0</v>
      </c>
      <c r="D156" s="34">
        <v>2966</v>
      </c>
      <c r="E156" s="34">
        <v>2512</v>
      </c>
      <c r="F156" s="34">
        <v>31817</v>
      </c>
      <c r="G156" s="34">
        <v>32738</v>
      </c>
      <c r="H156" s="34">
        <v>0</v>
      </c>
      <c r="I156" s="34">
        <v>195696</v>
      </c>
      <c r="J156" s="34"/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4">
        <v>0</v>
      </c>
      <c r="R156" s="34"/>
      <c r="S156" s="34">
        <v>0</v>
      </c>
      <c r="T156" s="34">
        <v>195696</v>
      </c>
      <c r="U156" s="38"/>
      <c r="W156" s="59" t="s">
        <v>165</v>
      </c>
      <c r="X156" s="55" t="s">
        <v>316</v>
      </c>
      <c r="Y156" s="55"/>
      <c r="Z156" s="55"/>
      <c r="AA156" s="57"/>
    </row>
    <row r="157" spans="1:27" ht="9.75" customHeight="1">
      <c r="A157" s="13" t="s">
        <v>291</v>
      </c>
      <c r="B157" s="34">
        <v>319078</v>
      </c>
      <c r="C157" s="34">
        <v>0</v>
      </c>
      <c r="D157" s="34">
        <v>65252</v>
      </c>
      <c r="E157" s="34">
        <v>2402</v>
      </c>
      <c r="F157" s="34">
        <v>64124</v>
      </c>
      <c r="G157" s="34">
        <v>74855</v>
      </c>
      <c r="H157" s="34">
        <v>0</v>
      </c>
      <c r="I157" s="34">
        <v>525711</v>
      </c>
      <c r="J157" s="34"/>
      <c r="K157" s="35">
        <v>0</v>
      </c>
      <c r="L157" s="35">
        <v>0</v>
      </c>
      <c r="M157" s="35">
        <v>0</v>
      </c>
      <c r="N157" s="35">
        <v>0</v>
      </c>
      <c r="O157" s="35">
        <v>0</v>
      </c>
      <c r="P157" s="35">
        <v>0</v>
      </c>
      <c r="Q157" s="34">
        <v>0</v>
      </c>
      <c r="R157" s="34"/>
      <c r="S157" s="34">
        <v>0</v>
      </c>
      <c r="T157" s="34">
        <v>525711</v>
      </c>
      <c r="U157" s="38"/>
      <c r="W157" s="59" t="s">
        <v>151</v>
      </c>
      <c r="X157" s="55" t="s">
        <v>291</v>
      </c>
      <c r="Y157" s="55"/>
      <c r="Z157" s="55"/>
      <c r="AA157" s="57"/>
    </row>
    <row r="158" spans="1:27" ht="9.75" customHeight="1">
      <c r="A158" s="13" t="s">
        <v>684</v>
      </c>
      <c r="B158" s="34">
        <v>0</v>
      </c>
      <c r="C158" s="34">
        <v>0</v>
      </c>
      <c r="D158" s="34">
        <v>0</v>
      </c>
      <c r="E158" s="34">
        <v>6986</v>
      </c>
      <c r="F158" s="34">
        <v>20279</v>
      </c>
      <c r="G158" s="34">
        <v>0</v>
      </c>
      <c r="H158" s="34">
        <v>0</v>
      </c>
      <c r="I158" s="34">
        <v>27265</v>
      </c>
      <c r="J158" s="34"/>
      <c r="K158" s="35">
        <v>0</v>
      </c>
      <c r="L158" s="35">
        <v>0</v>
      </c>
      <c r="M158" s="35">
        <v>0</v>
      </c>
      <c r="N158" s="35">
        <v>0</v>
      </c>
      <c r="O158" s="35">
        <v>0</v>
      </c>
      <c r="P158" s="35">
        <v>0</v>
      </c>
      <c r="Q158" s="34">
        <v>0</v>
      </c>
      <c r="R158" s="34"/>
      <c r="S158" s="34">
        <v>0</v>
      </c>
      <c r="T158" s="34">
        <v>27265</v>
      </c>
      <c r="U158" s="38"/>
      <c r="W158" s="59" t="s">
        <v>593</v>
      </c>
      <c r="X158" s="55" t="s">
        <v>594</v>
      </c>
      <c r="Y158" s="55"/>
      <c r="Z158" s="55"/>
      <c r="AA158" s="57"/>
    </row>
    <row r="159" spans="1:27" ht="9.75" customHeight="1">
      <c r="A159" s="13" t="s">
        <v>292</v>
      </c>
      <c r="B159" s="34">
        <v>13871</v>
      </c>
      <c r="C159" s="34">
        <v>0</v>
      </c>
      <c r="D159" s="34">
        <v>0</v>
      </c>
      <c r="E159" s="34">
        <v>500</v>
      </c>
      <c r="F159" s="34">
        <v>0</v>
      </c>
      <c r="G159" s="34">
        <v>8106</v>
      </c>
      <c r="H159" s="34">
        <v>0</v>
      </c>
      <c r="I159" s="34">
        <v>22477</v>
      </c>
      <c r="J159" s="34"/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4">
        <v>0</v>
      </c>
      <c r="R159" s="34"/>
      <c r="S159" s="34">
        <v>0</v>
      </c>
      <c r="T159" s="34">
        <v>22477</v>
      </c>
      <c r="U159" s="38"/>
      <c r="W159" s="59" t="s">
        <v>152</v>
      </c>
      <c r="X159" s="55" t="s">
        <v>292</v>
      </c>
      <c r="Y159" s="55"/>
      <c r="Z159" s="55"/>
      <c r="AA159" s="57"/>
    </row>
    <row r="160" spans="1:27" ht="9.75" customHeight="1">
      <c r="A160" s="13" t="s">
        <v>656</v>
      </c>
      <c r="B160" s="34">
        <v>0</v>
      </c>
      <c r="C160" s="34">
        <v>0</v>
      </c>
      <c r="D160" s="34">
        <v>22245</v>
      </c>
      <c r="E160" s="34">
        <v>3324</v>
      </c>
      <c r="F160" s="34">
        <v>9566</v>
      </c>
      <c r="G160" s="34">
        <v>0</v>
      </c>
      <c r="H160" s="34">
        <v>0</v>
      </c>
      <c r="I160" s="34">
        <v>35135</v>
      </c>
      <c r="J160" s="34"/>
      <c r="K160" s="35">
        <v>0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34">
        <v>0</v>
      </c>
      <c r="R160" s="34"/>
      <c r="S160" s="34">
        <v>0</v>
      </c>
      <c r="T160" s="34">
        <v>35135</v>
      </c>
      <c r="U160" s="38"/>
      <c r="W160" s="59" t="s">
        <v>655</v>
      </c>
      <c r="X160" s="55" t="s">
        <v>656</v>
      </c>
      <c r="Y160" s="55"/>
      <c r="Z160" s="55"/>
      <c r="AA160" s="57"/>
    </row>
    <row r="161" spans="1:27" ht="9.75" customHeight="1">
      <c r="A161" s="13" t="s">
        <v>317</v>
      </c>
      <c r="B161" s="34">
        <v>131209</v>
      </c>
      <c r="C161" s="34">
        <v>0</v>
      </c>
      <c r="D161" s="34">
        <v>0</v>
      </c>
      <c r="E161" s="34">
        <v>30977</v>
      </c>
      <c r="F161" s="34">
        <v>33804</v>
      </c>
      <c r="G161" s="34">
        <v>6606</v>
      </c>
      <c r="H161" s="34">
        <v>0</v>
      </c>
      <c r="I161" s="34">
        <v>202596</v>
      </c>
      <c r="J161" s="34"/>
      <c r="K161" s="35">
        <v>0</v>
      </c>
      <c r="L161" s="35">
        <v>0</v>
      </c>
      <c r="M161" s="35">
        <v>0</v>
      </c>
      <c r="N161" s="35">
        <v>0</v>
      </c>
      <c r="O161" s="35">
        <v>0</v>
      </c>
      <c r="P161" s="35">
        <v>0</v>
      </c>
      <c r="Q161" s="34">
        <v>0</v>
      </c>
      <c r="R161" s="34"/>
      <c r="S161" s="34">
        <v>0</v>
      </c>
      <c r="T161" s="34">
        <v>202596</v>
      </c>
      <c r="U161" s="38"/>
      <c r="W161" s="59" t="s">
        <v>166</v>
      </c>
      <c r="X161" s="55" t="s">
        <v>317</v>
      </c>
      <c r="Y161" s="55"/>
      <c r="Z161" s="55"/>
      <c r="AA161" s="57"/>
    </row>
    <row r="162" spans="1:27" ht="9.75" customHeight="1">
      <c r="A162" s="13" t="s">
        <v>293</v>
      </c>
      <c r="B162" s="34">
        <v>0</v>
      </c>
      <c r="C162" s="34">
        <v>89416</v>
      </c>
      <c r="D162" s="34">
        <v>61411</v>
      </c>
      <c r="E162" s="34">
        <v>79453</v>
      </c>
      <c r="F162" s="34">
        <v>93797</v>
      </c>
      <c r="G162" s="34">
        <v>708</v>
      </c>
      <c r="H162" s="34">
        <v>0</v>
      </c>
      <c r="I162" s="34">
        <v>324785</v>
      </c>
      <c r="J162" s="34"/>
      <c r="K162" s="35">
        <v>0</v>
      </c>
      <c r="L162" s="35">
        <v>0</v>
      </c>
      <c r="M162" s="35">
        <v>0</v>
      </c>
      <c r="N162" s="35">
        <v>0</v>
      </c>
      <c r="O162" s="35">
        <v>0</v>
      </c>
      <c r="P162" s="35">
        <v>0</v>
      </c>
      <c r="Q162" s="34">
        <v>0</v>
      </c>
      <c r="R162" s="34"/>
      <c r="S162" s="34">
        <v>0</v>
      </c>
      <c r="T162" s="34">
        <v>324785</v>
      </c>
      <c r="U162" s="38"/>
      <c r="W162" s="59" t="s">
        <v>264</v>
      </c>
      <c r="X162" s="55" t="s">
        <v>293</v>
      </c>
      <c r="Y162" s="55"/>
      <c r="Z162" s="55"/>
      <c r="AA162" s="57"/>
    </row>
    <row r="163" spans="1:27" ht="9.75" customHeight="1">
      <c r="A163" s="13" t="s">
        <v>294</v>
      </c>
      <c r="B163" s="34">
        <v>1229553</v>
      </c>
      <c r="C163" s="34">
        <v>0</v>
      </c>
      <c r="D163" s="34">
        <v>255818</v>
      </c>
      <c r="E163" s="34">
        <v>117304</v>
      </c>
      <c r="F163" s="34">
        <v>326959</v>
      </c>
      <c r="G163" s="34">
        <v>117660</v>
      </c>
      <c r="H163" s="34">
        <v>0</v>
      </c>
      <c r="I163" s="34">
        <v>2047294</v>
      </c>
      <c r="J163" s="34"/>
      <c r="K163" s="35">
        <v>0</v>
      </c>
      <c r="L163" s="35">
        <v>0</v>
      </c>
      <c r="M163" s="35">
        <v>0</v>
      </c>
      <c r="N163" s="35">
        <v>0</v>
      </c>
      <c r="O163" s="35">
        <v>0</v>
      </c>
      <c r="P163" s="35">
        <v>0</v>
      </c>
      <c r="Q163" s="34">
        <v>0</v>
      </c>
      <c r="R163" s="34"/>
      <c r="S163" s="34">
        <v>0</v>
      </c>
      <c r="T163" s="34">
        <v>2047294</v>
      </c>
      <c r="U163" s="38"/>
      <c r="W163" s="59" t="s">
        <v>153</v>
      </c>
      <c r="X163" s="55" t="s">
        <v>294</v>
      </c>
      <c r="Y163" s="55"/>
      <c r="Z163" s="55"/>
      <c r="AA163" s="57"/>
    </row>
    <row r="164" spans="1:27" ht="9.75" customHeight="1">
      <c r="A164" s="13" t="s">
        <v>295</v>
      </c>
      <c r="B164" s="34">
        <v>3985101</v>
      </c>
      <c r="C164" s="34">
        <v>0</v>
      </c>
      <c r="D164" s="34">
        <v>114191</v>
      </c>
      <c r="E164" s="34">
        <v>474179</v>
      </c>
      <c r="F164" s="34">
        <v>1026302</v>
      </c>
      <c r="G164" s="34">
        <v>185413</v>
      </c>
      <c r="H164" s="34">
        <v>0</v>
      </c>
      <c r="I164" s="34">
        <v>5785186</v>
      </c>
      <c r="J164" s="34"/>
      <c r="K164" s="35">
        <v>0</v>
      </c>
      <c r="L164" s="35">
        <v>0</v>
      </c>
      <c r="M164" s="35">
        <v>0</v>
      </c>
      <c r="N164" s="35">
        <v>0</v>
      </c>
      <c r="O164" s="35">
        <v>0</v>
      </c>
      <c r="P164" s="35">
        <v>0</v>
      </c>
      <c r="Q164" s="34">
        <v>0</v>
      </c>
      <c r="R164" s="34"/>
      <c r="S164" s="34">
        <v>0</v>
      </c>
      <c r="T164" s="34">
        <v>5785186</v>
      </c>
      <c r="U164" s="38"/>
      <c r="W164" s="59" t="s">
        <v>154</v>
      </c>
      <c r="X164" s="55" t="s">
        <v>295</v>
      </c>
      <c r="Y164" s="55"/>
      <c r="Z164" s="55"/>
      <c r="AA164" s="57"/>
    </row>
    <row r="165" spans="1:27" ht="9.75" customHeight="1">
      <c r="A165" s="13" t="s">
        <v>748</v>
      </c>
      <c r="B165" s="34">
        <v>3893444</v>
      </c>
      <c r="C165" s="34">
        <v>0</v>
      </c>
      <c r="D165" s="34">
        <v>264908</v>
      </c>
      <c r="E165" s="34">
        <v>648653</v>
      </c>
      <c r="F165" s="34">
        <v>1015063</v>
      </c>
      <c r="G165" s="34">
        <v>255824</v>
      </c>
      <c r="H165" s="34">
        <v>0</v>
      </c>
      <c r="I165" s="34">
        <v>6077892</v>
      </c>
      <c r="J165" s="34"/>
      <c r="K165" s="35">
        <v>0</v>
      </c>
      <c r="L165" s="35">
        <v>0</v>
      </c>
      <c r="M165" s="35">
        <v>0</v>
      </c>
      <c r="N165" s="35">
        <v>0</v>
      </c>
      <c r="O165" s="35">
        <v>0</v>
      </c>
      <c r="P165" s="35">
        <v>0</v>
      </c>
      <c r="Q165" s="34">
        <v>0</v>
      </c>
      <c r="R165" s="34"/>
      <c r="S165" s="34">
        <v>0</v>
      </c>
      <c r="T165" s="34">
        <v>6077892</v>
      </c>
      <c r="U165" s="38"/>
      <c r="W165" s="59" t="s">
        <v>155</v>
      </c>
      <c r="X165" s="55" t="s">
        <v>296</v>
      </c>
      <c r="Y165" s="55"/>
      <c r="Z165" s="55"/>
      <c r="AA165" s="57"/>
    </row>
    <row r="166" spans="1:27" ht="9.75" customHeight="1">
      <c r="A166" s="13" t="s">
        <v>297</v>
      </c>
      <c r="B166" s="34">
        <v>113424</v>
      </c>
      <c r="C166" s="34">
        <v>0</v>
      </c>
      <c r="D166" s="34">
        <v>25211</v>
      </c>
      <c r="E166" s="34">
        <v>1000</v>
      </c>
      <c r="F166" s="34">
        <v>25427</v>
      </c>
      <c r="G166" s="34">
        <v>29687</v>
      </c>
      <c r="H166" s="34">
        <v>0</v>
      </c>
      <c r="I166" s="34">
        <v>194749</v>
      </c>
      <c r="J166" s="34"/>
      <c r="K166" s="35">
        <v>0</v>
      </c>
      <c r="L166" s="35">
        <v>0</v>
      </c>
      <c r="M166" s="35">
        <v>0</v>
      </c>
      <c r="N166" s="35">
        <v>0</v>
      </c>
      <c r="O166" s="35">
        <v>0</v>
      </c>
      <c r="P166" s="35">
        <v>0</v>
      </c>
      <c r="Q166" s="34">
        <v>0</v>
      </c>
      <c r="R166" s="34"/>
      <c r="S166" s="34">
        <v>0</v>
      </c>
      <c r="T166" s="34">
        <v>194749</v>
      </c>
      <c r="U166" s="38"/>
      <c r="W166" s="59" t="s">
        <v>156</v>
      </c>
      <c r="X166" s="55" t="s">
        <v>297</v>
      </c>
      <c r="Y166" s="55"/>
      <c r="Z166" s="55"/>
      <c r="AA166" s="57"/>
    </row>
    <row r="167" spans="1:27" ht="9.75" customHeight="1">
      <c r="A167" s="13" t="s">
        <v>730</v>
      </c>
      <c r="B167" s="34">
        <v>0</v>
      </c>
      <c r="C167" s="34">
        <v>0</v>
      </c>
      <c r="D167" s="34">
        <v>0</v>
      </c>
      <c r="E167" s="34">
        <v>7325</v>
      </c>
      <c r="F167" s="34">
        <v>21427</v>
      </c>
      <c r="G167" s="34">
        <v>0</v>
      </c>
      <c r="H167" s="34">
        <v>0</v>
      </c>
      <c r="I167" s="34">
        <v>28752</v>
      </c>
      <c r="J167" s="34"/>
      <c r="K167" s="35">
        <v>0</v>
      </c>
      <c r="L167" s="35">
        <v>0</v>
      </c>
      <c r="M167" s="35">
        <v>0</v>
      </c>
      <c r="N167" s="35">
        <v>0</v>
      </c>
      <c r="O167" s="35">
        <v>0</v>
      </c>
      <c r="P167" s="35">
        <v>0</v>
      </c>
      <c r="Q167" s="34">
        <v>0</v>
      </c>
      <c r="R167" s="34"/>
      <c r="S167" s="34">
        <v>0</v>
      </c>
      <c r="T167" s="34">
        <v>28752</v>
      </c>
      <c r="U167" s="38"/>
      <c r="W167" s="59" t="s">
        <v>595</v>
      </c>
      <c r="X167" s="55" t="s">
        <v>596</v>
      </c>
      <c r="Y167" s="55"/>
      <c r="Z167" s="55"/>
      <c r="AA167" s="57"/>
    </row>
    <row r="168" spans="1:27" ht="9.75" customHeight="1">
      <c r="A168" s="13" t="s">
        <v>701</v>
      </c>
      <c r="B168" s="34">
        <v>0</v>
      </c>
      <c r="C168" s="34">
        <v>0</v>
      </c>
      <c r="D168" s="34">
        <v>0</v>
      </c>
      <c r="E168" s="34">
        <v>19410</v>
      </c>
      <c r="F168" s="34">
        <v>62367</v>
      </c>
      <c r="G168" s="34">
        <v>0</v>
      </c>
      <c r="H168" s="34">
        <v>0</v>
      </c>
      <c r="I168" s="34">
        <v>81777</v>
      </c>
      <c r="J168" s="34"/>
      <c r="K168" s="35">
        <v>0</v>
      </c>
      <c r="L168" s="35">
        <v>0</v>
      </c>
      <c r="M168" s="35">
        <v>0</v>
      </c>
      <c r="N168" s="35">
        <v>0</v>
      </c>
      <c r="O168" s="35">
        <v>0</v>
      </c>
      <c r="P168" s="35">
        <v>0</v>
      </c>
      <c r="Q168" s="34">
        <v>0</v>
      </c>
      <c r="R168" s="34"/>
      <c r="S168" s="34">
        <v>0</v>
      </c>
      <c r="T168" s="34">
        <v>81777</v>
      </c>
      <c r="U168" s="38"/>
      <c r="W168" s="59" t="s">
        <v>597</v>
      </c>
      <c r="X168" s="55" t="s">
        <v>598</v>
      </c>
      <c r="Y168" s="55"/>
      <c r="Z168" s="55"/>
      <c r="AA168" s="57"/>
    </row>
    <row r="169" spans="1:27" ht="9.75" customHeight="1">
      <c r="A169" s="13" t="s">
        <v>298</v>
      </c>
      <c r="B169" s="34">
        <v>3154578</v>
      </c>
      <c r="C169" s="34">
        <v>0</v>
      </c>
      <c r="D169" s="34">
        <v>52083</v>
      </c>
      <c r="E169" s="34">
        <v>540091</v>
      </c>
      <c r="F169" s="34">
        <v>813560</v>
      </c>
      <c r="G169" s="34">
        <v>199466</v>
      </c>
      <c r="H169" s="34">
        <v>13383</v>
      </c>
      <c r="I169" s="34">
        <v>4773161</v>
      </c>
      <c r="J169" s="34"/>
      <c r="K169" s="35">
        <v>0</v>
      </c>
      <c r="L169" s="35">
        <v>0</v>
      </c>
      <c r="M169" s="35">
        <v>0</v>
      </c>
      <c r="N169" s="35">
        <v>0</v>
      </c>
      <c r="O169" s="35">
        <v>0</v>
      </c>
      <c r="P169" s="35">
        <v>0</v>
      </c>
      <c r="Q169" s="34">
        <v>0</v>
      </c>
      <c r="R169" s="34"/>
      <c r="S169" s="34">
        <v>0</v>
      </c>
      <c r="T169" s="34">
        <v>4773161</v>
      </c>
      <c r="U169" s="38"/>
      <c r="W169" s="59" t="s">
        <v>157</v>
      </c>
      <c r="X169" s="55" t="s">
        <v>298</v>
      </c>
      <c r="Y169" s="55"/>
      <c r="Z169" s="55"/>
      <c r="AA169" s="57"/>
    </row>
    <row r="170" spans="1:27" ht="9.75" customHeight="1">
      <c r="A170" s="13" t="s">
        <v>299</v>
      </c>
      <c r="B170" s="34">
        <v>224936</v>
      </c>
      <c r="C170" s="34">
        <v>0</v>
      </c>
      <c r="D170" s="34">
        <v>21504</v>
      </c>
      <c r="E170" s="34">
        <v>62799</v>
      </c>
      <c r="F170" s="34">
        <v>72007</v>
      </c>
      <c r="G170" s="34">
        <v>37417</v>
      </c>
      <c r="H170" s="34">
        <v>0</v>
      </c>
      <c r="I170" s="34">
        <v>418663</v>
      </c>
      <c r="J170" s="34"/>
      <c r="K170" s="35">
        <v>0</v>
      </c>
      <c r="L170" s="35">
        <v>0</v>
      </c>
      <c r="M170" s="35">
        <v>0</v>
      </c>
      <c r="N170" s="35">
        <v>0</v>
      </c>
      <c r="O170" s="35">
        <v>0</v>
      </c>
      <c r="P170" s="35">
        <v>0</v>
      </c>
      <c r="Q170" s="34">
        <v>0</v>
      </c>
      <c r="R170" s="34"/>
      <c r="S170" s="34">
        <v>0</v>
      </c>
      <c r="T170" s="34">
        <v>418663</v>
      </c>
      <c r="U170" s="38"/>
      <c r="W170" s="59" t="s">
        <v>158</v>
      </c>
      <c r="X170" s="55" t="s">
        <v>299</v>
      </c>
      <c r="Y170" s="55"/>
      <c r="Z170" s="55"/>
      <c r="AA170" s="57"/>
    </row>
    <row r="171" spans="1:27" ht="9.75" customHeight="1">
      <c r="A171" s="13" t="s">
        <v>691</v>
      </c>
      <c r="B171" s="34">
        <v>0</v>
      </c>
      <c r="C171" s="34">
        <v>0</v>
      </c>
      <c r="D171" s="34">
        <v>16313</v>
      </c>
      <c r="E171" s="34">
        <v>14553</v>
      </c>
      <c r="F171" s="34">
        <v>45914</v>
      </c>
      <c r="G171" s="34">
        <v>0</v>
      </c>
      <c r="H171" s="34">
        <v>0</v>
      </c>
      <c r="I171" s="34">
        <v>76780</v>
      </c>
      <c r="J171" s="34"/>
      <c r="K171" s="35">
        <v>0</v>
      </c>
      <c r="L171" s="35">
        <v>0</v>
      </c>
      <c r="M171" s="35">
        <v>0</v>
      </c>
      <c r="N171" s="35">
        <v>0</v>
      </c>
      <c r="O171" s="35">
        <v>0</v>
      </c>
      <c r="P171" s="35">
        <v>0</v>
      </c>
      <c r="Q171" s="34">
        <v>0</v>
      </c>
      <c r="R171" s="34"/>
      <c r="S171" s="34">
        <v>0</v>
      </c>
      <c r="T171" s="34">
        <v>76780</v>
      </c>
      <c r="U171" s="38"/>
      <c r="W171" s="59" t="s">
        <v>318</v>
      </c>
      <c r="X171" s="55" t="s">
        <v>319</v>
      </c>
      <c r="Y171" s="55"/>
      <c r="Z171" s="55"/>
      <c r="AA171" s="57"/>
    </row>
    <row r="172" spans="1:27" ht="9.75" customHeight="1">
      <c r="A172" s="13" t="s">
        <v>686</v>
      </c>
      <c r="B172" s="34">
        <v>0</v>
      </c>
      <c r="C172" s="34">
        <v>0</v>
      </c>
      <c r="D172" s="34">
        <v>59320</v>
      </c>
      <c r="E172" s="34">
        <v>22798</v>
      </c>
      <c r="F172" s="34">
        <v>73846</v>
      </c>
      <c r="G172" s="34">
        <v>0</v>
      </c>
      <c r="H172" s="34">
        <v>0</v>
      </c>
      <c r="I172" s="34">
        <v>155964</v>
      </c>
      <c r="J172" s="34"/>
      <c r="K172" s="35">
        <v>0</v>
      </c>
      <c r="L172" s="35">
        <v>0</v>
      </c>
      <c r="M172" s="35">
        <v>0</v>
      </c>
      <c r="N172" s="35">
        <v>0</v>
      </c>
      <c r="O172" s="35">
        <v>0</v>
      </c>
      <c r="P172" s="35">
        <v>0</v>
      </c>
      <c r="Q172" s="34">
        <v>0</v>
      </c>
      <c r="R172" s="34"/>
      <c r="S172" s="34">
        <v>0</v>
      </c>
      <c r="T172" s="34">
        <v>155964</v>
      </c>
      <c r="U172" s="38"/>
      <c r="W172" s="59" t="s">
        <v>320</v>
      </c>
      <c r="X172" s="55" t="s">
        <v>321</v>
      </c>
      <c r="Y172" s="55"/>
      <c r="Z172" s="55"/>
      <c r="AA172" s="57"/>
    </row>
    <row r="173" spans="1:27" ht="9.75" customHeight="1">
      <c r="A173" s="13" t="s">
        <v>741</v>
      </c>
      <c r="B173" s="34">
        <v>0</v>
      </c>
      <c r="C173" s="34">
        <v>0</v>
      </c>
      <c r="D173" s="34">
        <v>0</v>
      </c>
      <c r="E173" s="34">
        <v>4340</v>
      </c>
      <c r="F173" s="34">
        <v>13009</v>
      </c>
      <c r="G173" s="34">
        <v>0</v>
      </c>
      <c r="H173" s="34">
        <v>0</v>
      </c>
      <c r="I173" s="34">
        <v>17349</v>
      </c>
      <c r="J173" s="34"/>
      <c r="K173" s="35">
        <v>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4">
        <v>0</v>
      </c>
      <c r="R173" s="34"/>
      <c r="S173" s="34">
        <v>0</v>
      </c>
      <c r="T173" s="34">
        <v>17349</v>
      </c>
      <c r="U173" s="38"/>
      <c r="W173" s="59" t="s">
        <v>599</v>
      </c>
      <c r="X173" s="55" t="s">
        <v>600</v>
      </c>
      <c r="Y173" s="55"/>
      <c r="Z173" s="55"/>
      <c r="AA173" s="57"/>
    </row>
    <row r="174" spans="1:27" ht="9.75" customHeight="1">
      <c r="A174" s="13" t="s">
        <v>690</v>
      </c>
      <c r="B174" s="34">
        <v>0</v>
      </c>
      <c r="C174" s="34">
        <v>0</v>
      </c>
      <c r="D174" s="34">
        <v>38439</v>
      </c>
      <c r="E174" s="34">
        <v>10148</v>
      </c>
      <c r="F174" s="34">
        <v>30992</v>
      </c>
      <c r="G174" s="34">
        <v>15375</v>
      </c>
      <c r="H174" s="34">
        <v>0</v>
      </c>
      <c r="I174" s="34">
        <v>94954</v>
      </c>
      <c r="J174" s="34"/>
      <c r="K174" s="35">
        <v>0</v>
      </c>
      <c r="L174" s="35">
        <v>0</v>
      </c>
      <c r="M174" s="35">
        <v>0</v>
      </c>
      <c r="N174" s="35">
        <v>0</v>
      </c>
      <c r="O174" s="35">
        <v>0</v>
      </c>
      <c r="P174" s="35">
        <v>0</v>
      </c>
      <c r="Q174" s="34">
        <v>0</v>
      </c>
      <c r="R174" s="34"/>
      <c r="S174" s="34">
        <v>0</v>
      </c>
      <c r="T174" s="34">
        <v>94954</v>
      </c>
      <c r="U174" s="38"/>
      <c r="W174" s="59" t="s">
        <v>300</v>
      </c>
      <c r="X174" s="55" t="s">
        <v>301</v>
      </c>
      <c r="Y174" s="55"/>
      <c r="Z174" s="55"/>
      <c r="AA174" s="57"/>
    </row>
    <row r="175" spans="1:27" ht="9.75" customHeight="1">
      <c r="A175" s="13" t="s">
        <v>302</v>
      </c>
      <c r="B175" s="34">
        <v>141709</v>
      </c>
      <c r="C175" s="34">
        <v>0</v>
      </c>
      <c r="D175" s="34">
        <v>0</v>
      </c>
      <c r="E175" s="34">
        <v>5128</v>
      </c>
      <c r="F175" s="34">
        <v>33860</v>
      </c>
      <c r="G175" s="34">
        <v>29103</v>
      </c>
      <c r="H175" s="34">
        <v>0</v>
      </c>
      <c r="I175" s="34">
        <v>209800</v>
      </c>
      <c r="J175" s="34"/>
      <c r="K175" s="35">
        <v>0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34">
        <v>0</v>
      </c>
      <c r="R175" s="34"/>
      <c r="S175" s="34">
        <v>0</v>
      </c>
      <c r="T175" s="34">
        <v>209800</v>
      </c>
      <c r="U175" s="38"/>
      <c r="W175" s="59" t="s">
        <v>159</v>
      </c>
      <c r="X175" s="55" t="s">
        <v>302</v>
      </c>
      <c r="Y175" s="55"/>
      <c r="Z175" s="55"/>
      <c r="AA175" s="57"/>
    </row>
    <row r="176" spans="1:27" ht="9.75" customHeight="1">
      <c r="A176" s="13" t="s">
        <v>712</v>
      </c>
      <c r="B176" s="34">
        <v>0</v>
      </c>
      <c r="C176" s="34">
        <v>0</v>
      </c>
      <c r="D176" s="34">
        <v>37075</v>
      </c>
      <c r="E176" s="34">
        <v>15344</v>
      </c>
      <c r="F176" s="34">
        <v>48593</v>
      </c>
      <c r="G176" s="34">
        <v>0</v>
      </c>
      <c r="H176" s="34">
        <v>0</v>
      </c>
      <c r="I176" s="34">
        <v>101012</v>
      </c>
      <c r="J176" s="34"/>
      <c r="K176" s="35">
        <v>0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34">
        <v>0</v>
      </c>
      <c r="R176" s="34"/>
      <c r="S176" s="34">
        <v>0</v>
      </c>
      <c r="T176" s="34">
        <v>101012</v>
      </c>
      <c r="U176" s="38"/>
      <c r="W176" s="59" t="s">
        <v>303</v>
      </c>
      <c r="X176" s="55" t="s">
        <v>304</v>
      </c>
      <c r="Y176" s="55"/>
      <c r="Z176" s="55"/>
      <c r="AA176" s="57"/>
    </row>
    <row r="177" spans="1:27" ht="9.75" customHeight="1">
      <c r="A177" s="13" t="s">
        <v>711</v>
      </c>
      <c r="B177" s="34">
        <v>0</v>
      </c>
      <c r="C177" s="34">
        <v>0</v>
      </c>
      <c r="D177" s="34">
        <v>7415</v>
      </c>
      <c r="E177" s="34">
        <v>20313</v>
      </c>
      <c r="F177" s="34">
        <v>65428</v>
      </c>
      <c r="G177" s="34">
        <v>0</v>
      </c>
      <c r="H177" s="34">
        <v>0</v>
      </c>
      <c r="I177" s="34">
        <v>93156</v>
      </c>
      <c r="J177" s="34"/>
      <c r="K177" s="35">
        <v>0</v>
      </c>
      <c r="L177" s="35">
        <v>0</v>
      </c>
      <c r="M177" s="35">
        <v>0</v>
      </c>
      <c r="N177" s="35">
        <v>0</v>
      </c>
      <c r="O177" s="35">
        <v>0</v>
      </c>
      <c r="P177" s="35">
        <v>0</v>
      </c>
      <c r="Q177" s="34">
        <v>0</v>
      </c>
      <c r="R177" s="34"/>
      <c r="S177" s="34">
        <v>0</v>
      </c>
      <c r="T177" s="34">
        <v>93156</v>
      </c>
      <c r="U177" s="38"/>
      <c r="W177" s="59" t="s">
        <v>305</v>
      </c>
      <c r="X177" s="55" t="s">
        <v>306</v>
      </c>
      <c r="Y177" s="55"/>
      <c r="Z177" s="55"/>
      <c r="AA177" s="57"/>
    </row>
    <row r="178" spans="1:27" ht="9.75" customHeight="1">
      <c r="A178" s="13" t="s">
        <v>307</v>
      </c>
      <c r="B178" s="34">
        <v>306982</v>
      </c>
      <c r="C178" s="34">
        <v>0</v>
      </c>
      <c r="D178" s="34">
        <v>0</v>
      </c>
      <c r="E178" s="34">
        <v>46816</v>
      </c>
      <c r="F178" s="34">
        <v>84842</v>
      </c>
      <c r="G178" s="34">
        <v>23860</v>
      </c>
      <c r="H178" s="34">
        <v>0</v>
      </c>
      <c r="I178" s="34">
        <v>462500</v>
      </c>
      <c r="J178" s="34"/>
      <c r="K178" s="35">
        <v>0</v>
      </c>
      <c r="L178" s="35">
        <v>0</v>
      </c>
      <c r="M178" s="35">
        <v>0</v>
      </c>
      <c r="N178" s="35">
        <v>0</v>
      </c>
      <c r="O178" s="35">
        <v>0</v>
      </c>
      <c r="P178" s="35">
        <v>0</v>
      </c>
      <c r="Q178" s="34">
        <v>0</v>
      </c>
      <c r="R178" s="34"/>
      <c r="S178" s="34">
        <v>0</v>
      </c>
      <c r="T178" s="34">
        <v>462500</v>
      </c>
      <c r="U178" s="38"/>
      <c r="W178" s="59" t="s">
        <v>160</v>
      </c>
      <c r="X178" s="55" t="s">
        <v>307</v>
      </c>
      <c r="Y178" s="55"/>
      <c r="Z178" s="55"/>
      <c r="AA178" s="57"/>
    </row>
    <row r="179" spans="1:27" ht="9.75" customHeight="1">
      <c r="A179" s="13" t="s">
        <v>658</v>
      </c>
      <c r="B179" s="34">
        <v>0</v>
      </c>
      <c r="C179" s="34">
        <v>0</v>
      </c>
      <c r="D179" s="34">
        <v>0</v>
      </c>
      <c r="E179" s="34">
        <v>3324</v>
      </c>
      <c r="F179" s="34">
        <v>9566</v>
      </c>
      <c r="G179" s="34">
        <v>0</v>
      </c>
      <c r="H179" s="34">
        <v>0</v>
      </c>
      <c r="I179" s="34">
        <v>12890</v>
      </c>
      <c r="J179" s="34"/>
      <c r="K179" s="35">
        <v>0</v>
      </c>
      <c r="L179" s="35">
        <v>0</v>
      </c>
      <c r="M179" s="35">
        <v>0</v>
      </c>
      <c r="N179" s="35">
        <v>0</v>
      </c>
      <c r="O179" s="35">
        <v>0</v>
      </c>
      <c r="P179" s="35">
        <v>0</v>
      </c>
      <c r="Q179" s="34">
        <v>0</v>
      </c>
      <c r="R179" s="34"/>
      <c r="S179" s="34">
        <v>0</v>
      </c>
      <c r="T179" s="34">
        <v>12890</v>
      </c>
      <c r="U179" s="38"/>
      <c r="W179" s="59" t="s">
        <v>657</v>
      </c>
      <c r="X179" s="55" t="s">
        <v>658</v>
      </c>
      <c r="Y179" s="55"/>
      <c r="Z179" s="55"/>
      <c r="AA179" s="57"/>
    </row>
    <row r="180" spans="1:27" ht="9.75" customHeight="1">
      <c r="A180" s="13" t="s">
        <v>709</v>
      </c>
      <c r="B180" s="34">
        <v>0</v>
      </c>
      <c r="C180" s="34">
        <v>0</v>
      </c>
      <c r="D180" s="34">
        <v>17796</v>
      </c>
      <c r="E180" s="34">
        <v>14327</v>
      </c>
      <c r="F180" s="34">
        <v>45149</v>
      </c>
      <c r="G180" s="34">
        <v>0</v>
      </c>
      <c r="H180" s="34">
        <v>0</v>
      </c>
      <c r="I180" s="34">
        <v>77272</v>
      </c>
      <c r="J180" s="34"/>
      <c r="K180" s="35">
        <v>0</v>
      </c>
      <c r="L180" s="35">
        <v>0</v>
      </c>
      <c r="M180" s="35">
        <v>0</v>
      </c>
      <c r="N180" s="35">
        <v>0</v>
      </c>
      <c r="O180" s="35">
        <v>0</v>
      </c>
      <c r="P180" s="35">
        <v>0</v>
      </c>
      <c r="Q180" s="34">
        <v>0</v>
      </c>
      <c r="R180" s="34"/>
      <c r="S180" s="34">
        <v>0</v>
      </c>
      <c r="T180" s="34">
        <v>77272</v>
      </c>
      <c r="U180" s="38"/>
      <c r="W180" s="59" t="s">
        <v>308</v>
      </c>
      <c r="X180" s="55" t="s">
        <v>309</v>
      </c>
      <c r="Y180" s="55"/>
      <c r="Z180" s="55"/>
      <c r="AA180" s="57"/>
    </row>
    <row r="181" spans="1:27" ht="9.75" customHeight="1">
      <c r="A181" s="13" t="s">
        <v>310</v>
      </c>
      <c r="B181" s="34">
        <v>218819</v>
      </c>
      <c r="C181" s="34">
        <v>0</v>
      </c>
      <c r="D181" s="34">
        <v>13347</v>
      </c>
      <c r="E181" s="34">
        <v>70549</v>
      </c>
      <c r="F181" s="34">
        <v>53524</v>
      </c>
      <c r="G181" s="34">
        <v>57558</v>
      </c>
      <c r="H181" s="34">
        <v>0</v>
      </c>
      <c r="I181" s="34">
        <v>413797</v>
      </c>
      <c r="J181" s="34"/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4">
        <v>0</v>
      </c>
      <c r="R181" s="34"/>
      <c r="S181" s="34">
        <v>0</v>
      </c>
      <c r="T181" s="34">
        <v>413797</v>
      </c>
      <c r="U181" s="38"/>
      <c r="W181" s="59" t="s">
        <v>161</v>
      </c>
      <c r="X181" s="55" t="s">
        <v>310</v>
      </c>
      <c r="Y181" s="55"/>
      <c r="Z181" s="55"/>
      <c r="AA181" s="57"/>
    </row>
    <row r="182" spans="1:27" ht="9.75" customHeight="1">
      <c r="A182" s="13" t="s">
        <v>756</v>
      </c>
      <c r="B182" s="34">
        <v>0</v>
      </c>
      <c r="C182" s="34">
        <v>0</v>
      </c>
      <c r="D182" s="34">
        <v>28830</v>
      </c>
      <c r="E182" s="34">
        <v>14662</v>
      </c>
      <c r="F182" s="34">
        <v>46282</v>
      </c>
      <c r="G182" s="34">
        <v>22960</v>
      </c>
      <c r="H182" s="34">
        <v>0</v>
      </c>
      <c r="I182" s="34">
        <v>112734</v>
      </c>
      <c r="J182" s="34"/>
      <c r="K182" s="35">
        <v>0</v>
      </c>
      <c r="L182" s="35">
        <v>0</v>
      </c>
      <c r="M182" s="35">
        <v>0</v>
      </c>
      <c r="N182" s="35">
        <v>0</v>
      </c>
      <c r="O182" s="35">
        <v>0</v>
      </c>
      <c r="P182" s="35">
        <v>0</v>
      </c>
      <c r="Q182" s="34">
        <v>0</v>
      </c>
      <c r="R182" s="34"/>
      <c r="S182" s="34">
        <v>0</v>
      </c>
      <c r="T182" s="34">
        <v>112734</v>
      </c>
      <c r="U182" s="38"/>
      <c r="W182" s="59" t="s">
        <v>311</v>
      </c>
      <c r="X182" s="55" t="s">
        <v>312</v>
      </c>
      <c r="Y182" s="55"/>
      <c r="Z182" s="55"/>
      <c r="AA182" s="57"/>
    </row>
    <row r="183" spans="1:27" ht="9.75" customHeight="1">
      <c r="A183" s="13" t="s">
        <v>660</v>
      </c>
      <c r="B183" s="34">
        <v>0</v>
      </c>
      <c r="C183" s="34">
        <v>0</v>
      </c>
      <c r="D183" s="34">
        <v>4449</v>
      </c>
      <c r="E183" s="34">
        <v>4566</v>
      </c>
      <c r="F183" s="34">
        <v>13774</v>
      </c>
      <c r="G183" s="34">
        <v>0</v>
      </c>
      <c r="H183" s="34">
        <v>0</v>
      </c>
      <c r="I183" s="34">
        <v>22789</v>
      </c>
      <c r="J183" s="34"/>
      <c r="K183" s="35">
        <v>0</v>
      </c>
      <c r="L183" s="35">
        <v>0</v>
      </c>
      <c r="M183" s="35">
        <v>0</v>
      </c>
      <c r="N183" s="35">
        <v>0</v>
      </c>
      <c r="O183" s="35">
        <v>0</v>
      </c>
      <c r="P183" s="35">
        <v>0</v>
      </c>
      <c r="Q183" s="34">
        <v>0</v>
      </c>
      <c r="R183" s="34"/>
      <c r="S183" s="34">
        <v>0</v>
      </c>
      <c r="T183" s="34">
        <v>22789</v>
      </c>
      <c r="U183" s="38"/>
      <c r="W183" s="59" t="s">
        <v>659</v>
      </c>
      <c r="X183" s="55" t="s">
        <v>660</v>
      </c>
      <c r="Y183" s="55"/>
      <c r="Z183" s="55"/>
      <c r="AA183" s="57"/>
    </row>
    <row r="184" spans="1:27" ht="9.75" customHeight="1">
      <c r="A184" s="13" t="s">
        <v>313</v>
      </c>
      <c r="B184" s="34">
        <v>283510</v>
      </c>
      <c r="C184" s="34">
        <v>21660</v>
      </c>
      <c r="D184" s="34">
        <v>40041</v>
      </c>
      <c r="E184" s="34">
        <v>1000</v>
      </c>
      <c r="F184" s="34">
        <v>71993</v>
      </c>
      <c r="G184" s="34">
        <v>66401</v>
      </c>
      <c r="H184" s="34">
        <v>0</v>
      </c>
      <c r="I184" s="34">
        <v>484605</v>
      </c>
      <c r="J184" s="34"/>
      <c r="K184" s="35">
        <v>0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4">
        <v>0</v>
      </c>
      <c r="R184" s="34"/>
      <c r="S184" s="34">
        <v>0</v>
      </c>
      <c r="T184" s="34">
        <v>484605</v>
      </c>
      <c r="U184" s="38"/>
      <c r="W184" s="59" t="s">
        <v>162</v>
      </c>
      <c r="X184" s="55" t="s">
        <v>313</v>
      </c>
      <c r="Y184" s="55"/>
      <c r="Z184" s="55"/>
      <c r="AA184" s="57"/>
    </row>
    <row r="185" spans="1:27" ht="9.75" customHeight="1">
      <c r="A185" s="13" t="s">
        <v>314</v>
      </c>
      <c r="B185" s="34">
        <v>512132</v>
      </c>
      <c r="C185" s="34">
        <v>0</v>
      </c>
      <c r="D185" s="34">
        <v>37668</v>
      </c>
      <c r="E185" s="34">
        <v>174806</v>
      </c>
      <c r="F185" s="34">
        <v>114107</v>
      </c>
      <c r="G185" s="34">
        <v>117002</v>
      </c>
      <c r="H185" s="34">
        <v>0</v>
      </c>
      <c r="I185" s="34">
        <v>955715</v>
      </c>
      <c r="J185" s="34"/>
      <c r="K185" s="35">
        <v>0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34">
        <v>0</v>
      </c>
      <c r="R185" s="34"/>
      <c r="S185" s="34">
        <v>0</v>
      </c>
      <c r="T185" s="34">
        <v>955715</v>
      </c>
      <c r="U185" s="38"/>
      <c r="W185" s="59" t="s">
        <v>163</v>
      </c>
      <c r="X185" s="55" t="s">
        <v>314</v>
      </c>
      <c r="Y185" s="55"/>
      <c r="Z185" s="55"/>
      <c r="AA185" s="57"/>
    </row>
    <row r="186" spans="1:27" ht="9.75" customHeight="1">
      <c r="A186" s="13" t="s">
        <v>315</v>
      </c>
      <c r="B186" s="34">
        <v>222818</v>
      </c>
      <c r="C186" s="34">
        <v>0</v>
      </c>
      <c r="D186" s="34">
        <v>13347</v>
      </c>
      <c r="E186" s="34">
        <v>10595</v>
      </c>
      <c r="F186" s="34">
        <v>51768</v>
      </c>
      <c r="G186" s="34">
        <v>0</v>
      </c>
      <c r="H186" s="34">
        <v>0</v>
      </c>
      <c r="I186" s="34">
        <v>298528</v>
      </c>
      <c r="J186" s="34"/>
      <c r="K186" s="35">
        <v>0</v>
      </c>
      <c r="L186" s="35">
        <v>0</v>
      </c>
      <c r="M186" s="35">
        <v>0</v>
      </c>
      <c r="N186" s="35">
        <v>0</v>
      </c>
      <c r="O186" s="35">
        <v>0</v>
      </c>
      <c r="P186" s="35">
        <v>0</v>
      </c>
      <c r="Q186" s="34">
        <v>0</v>
      </c>
      <c r="R186" s="34"/>
      <c r="S186" s="34">
        <v>0</v>
      </c>
      <c r="T186" s="34">
        <v>298528</v>
      </c>
      <c r="U186" s="38"/>
      <c r="W186" s="59" t="s">
        <v>164</v>
      </c>
      <c r="X186" s="55" t="s">
        <v>315</v>
      </c>
      <c r="Y186" s="55"/>
      <c r="Z186" s="55"/>
      <c r="AA186" s="57"/>
    </row>
    <row r="187" spans="1:27" ht="9.75" customHeight="1">
      <c r="A187" s="13" t="s">
        <v>745</v>
      </c>
      <c r="B187" s="34">
        <v>0</v>
      </c>
      <c r="C187" s="34">
        <v>0</v>
      </c>
      <c r="D187" s="34">
        <v>0</v>
      </c>
      <c r="E187" s="34">
        <v>12132</v>
      </c>
      <c r="F187" s="34">
        <v>37711</v>
      </c>
      <c r="G187" s="34">
        <v>29216</v>
      </c>
      <c r="H187" s="34">
        <v>0</v>
      </c>
      <c r="I187" s="34">
        <v>79059</v>
      </c>
      <c r="J187" s="34"/>
      <c r="K187" s="35">
        <v>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34">
        <v>0</v>
      </c>
      <c r="R187" s="34"/>
      <c r="S187" s="34">
        <v>0</v>
      </c>
      <c r="T187" s="34">
        <v>79059</v>
      </c>
      <c r="U187" s="38"/>
      <c r="W187" s="59" t="s">
        <v>601</v>
      </c>
      <c r="X187" s="55" t="s">
        <v>602</v>
      </c>
      <c r="Y187" s="55"/>
      <c r="Z187" s="55"/>
      <c r="AA187" s="57"/>
    </row>
    <row r="188" spans="1:27" ht="9.75" customHeight="1">
      <c r="A188" s="13" t="s">
        <v>328</v>
      </c>
      <c r="B188" s="34">
        <v>1003653</v>
      </c>
      <c r="C188" s="34">
        <v>0</v>
      </c>
      <c r="D188" s="34">
        <v>0</v>
      </c>
      <c r="E188" s="34">
        <v>82303</v>
      </c>
      <c r="F188" s="34">
        <v>226623</v>
      </c>
      <c r="G188" s="34">
        <v>0</v>
      </c>
      <c r="H188" s="34">
        <v>0</v>
      </c>
      <c r="I188" s="34">
        <v>1312579</v>
      </c>
      <c r="J188" s="34"/>
      <c r="K188" s="35">
        <v>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4">
        <v>0</v>
      </c>
      <c r="R188" s="34"/>
      <c r="S188" s="34">
        <v>0</v>
      </c>
      <c r="T188" s="34">
        <v>1312579</v>
      </c>
      <c r="U188" s="38"/>
      <c r="W188" s="59" t="s">
        <v>171</v>
      </c>
      <c r="X188" s="55" t="s">
        <v>328</v>
      </c>
      <c r="Y188" s="55"/>
      <c r="Z188" s="55"/>
      <c r="AA188" s="57"/>
    </row>
    <row r="189" spans="1:27" ht="9.75" customHeight="1">
      <c r="A189" s="13" t="s">
        <v>705</v>
      </c>
      <c r="B189" s="34">
        <v>0</v>
      </c>
      <c r="C189" s="34">
        <v>0</v>
      </c>
      <c r="D189" s="34">
        <v>0</v>
      </c>
      <c r="E189" s="34">
        <v>10261</v>
      </c>
      <c r="F189" s="34">
        <v>31375</v>
      </c>
      <c r="G189" s="34">
        <v>0</v>
      </c>
      <c r="H189" s="34">
        <v>0</v>
      </c>
      <c r="I189" s="34">
        <v>41636</v>
      </c>
      <c r="J189" s="34"/>
      <c r="K189" s="35">
        <v>0</v>
      </c>
      <c r="L189" s="35">
        <v>0</v>
      </c>
      <c r="M189" s="35">
        <v>0</v>
      </c>
      <c r="N189" s="35">
        <v>0</v>
      </c>
      <c r="O189" s="35">
        <v>0</v>
      </c>
      <c r="P189" s="35">
        <v>0</v>
      </c>
      <c r="Q189" s="34">
        <v>0</v>
      </c>
      <c r="R189" s="34"/>
      <c r="S189" s="34">
        <v>0</v>
      </c>
      <c r="T189" s="34">
        <v>41636</v>
      </c>
      <c r="U189" s="38"/>
      <c r="W189" s="59" t="s">
        <v>605</v>
      </c>
      <c r="X189" s="55" t="s">
        <v>606</v>
      </c>
      <c r="Y189" s="55"/>
      <c r="Z189" s="55"/>
      <c r="AA189" s="57"/>
    </row>
    <row r="190" spans="1:27" ht="9.75" customHeight="1">
      <c r="A190" s="13" t="s">
        <v>699</v>
      </c>
      <c r="B190" s="34">
        <v>0</v>
      </c>
      <c r="C190" s="34">
        <v>0</v>
      </c>
      <c r="D190" s="34">
        <v>111225</v>
      </c>
      <c r="E190" s="34">
        <v>28442</v>
      </c>
      <c r="F190" s="34">
        <v>92212</v>
      </c>
      <c r="G190" s="34">
        <v>0</v>
      </c>
      <c r="H190" s="34">
        <v>0</v>
      </c>
      <c r="I190" s="34">
        <v>231879</v>
      </c>
      <c r="J190" s="34"/>
      <c r="K190" s="35">
        <v>0</v>
      </c>
      <c r="L190" s="35">
        <v>0</v>
      </c>
      <c r="M190" s="35">
        <v>0</v>
      </c>
      <c r="N190" s="35">
        <v>0</v>
      </c>
      <c r="O190" s="35">
        <v>0</v>
      </c>
      <c r="P190" s="35">
        <v>0</v>
      </c>
      <c r="Q190" s="34">
        <v>0</v>
      </c>
      <c r="R190" s="34"/>
      <c r="S190" s="34">
        <v>0</v>
      </c>
      <c r="T190" s="34">
        <v>231879</v>
      </c>
      <c r="U190" s="38"/>
      <c r="W190" s="59" t="s">
        <v>331</v>
      </c>
      <c r="X190" s="55" t="s">
        <v>332</v>
      </c>
      <c r="Y190" s="55"/>
      <c r="Z190" s="55"/>
      <c r="AA190" s="57"/>
    </row>
    <row r="191" spans="1:27" ht="9.75" customHeight="1">
      <c r="A191" s="13" t="s">
        <v>760</v>
      </c>
      <c r="B191" s="34">
        <v>152838</v>
      </c>
      <c r="C191" s="34">
        <v>0</v>
      </c>
      <c r="D191" s="34">
        <v>0</v>
      </c>
      <c r="E191" s="34">
        <v>9660</v>
      </c>
      <c r="F191" s="34">
        <v>32808</v>
      </c>
      <c r="G191" s="34">
        <v>36043</v>
      </c>
      <c r="H191" s="34">
        <v>0</v>
      </c>
      <c r="I191" s="34">
        <v>231349</v>
      </c>
      <c r="J191" s="34"/>
      <c r="K191" s="35">
        <v>0</v>
      </c>
      <c r="L191" s="35">
        <v>0</v>
      </c>
      <c r="M191" s="35">
        <v>0</v>
      </c>
      <c r="N191" s="35">
        <v>0</v>
      </c>
      <c r="O191" s="35">
        <v>0</v>
      </c>
      <c r="P191" s="35">
        <v>0</v>
      </c>
      <c r="Q191" s="34">
        <v>0</v>
      </c>
      <c r="R191" s="34"/>
      <c r="S191" s="34">
        <v>0</v>
      </c>
      <c r="T191" s="34">
        <v>231349</v>
      </c>
      <c r="U191" s="38"/>
      <c r="W191" s="59" t="s">
        <v>167</v>
      </c>
      <c r="X191" s="55" t="s">
        <v>322</v>
      </c>
      <c r="Y191" s="55"/>
      <c r="Z191" s="55"/>
      <c r="AA191" s="57"/>
    </row>
    <row r="192" spans="1:27" ht="9.75" customHeight="1">
      <c r="A192" s="13" t="s">
        <v>329</v>
      </c>
      <c r="B192" s="34">
        <v>224860</v>
      </c>
      <c r="C192" s="34">
        <v>29030</v>
      </c>
      <c r="D192" s="34">
        <v>41524</v>
      </c>
      <c r="E192" s="34">
        <v>11632</v>
      </c>
      <c r="F192" s="34">
        <v>48100</v>
      </c>
      <c r="G192" s="34">
        <v>23180</v>
      </c>
      <c r="H192" s="34">
        <v>0</v>
      </c>
      <c r="I192" s="34">
        <v>378326</v>
      </c>
      <c r="J192" s="34"/>
      <c r="K192" s="35">
        <v>0</v>
      </c>
      <c r="L192" s="35">
        <v>0</v>
      </c>
      <c r="M192" s="35">
        <v>0</v>
      </c>
      <c r="N192" s="35">
        <v>0</v>
      </c>
      <c r="O192" s="35">
        <v>0</v>
      </c>
      <c r="P192" s="35">
        <v>0</v>
      </c>
      <c r="Q192" s="34">
        <v>0</v>
      </c>
      <c r="R192" s="34"/>
      <c r="S192" s="34">
        <v>0</v>
      </c>
      <c r="T192" s="34">
        <v>378326</v>
      </c>
      <c r="U192" s="38"/>
      <c r="W192" s="59" t="s">
        <v>172</v>
      </c>
      <c r="X192" s="55" t="s">
        <v>329</v>
      </c>
      <c r="Y192" s="55"/>
      <c r="Z192" s="55"/>
      <c r="AA192" s="57"/>
    </row>
    <row r="193" spans="1:27" ht="9.75" customHeight="1">
      <c r="A193" s="13" t="s">
        <v>330</v>
      </c>
      <c r="B193" s="34">
        <v>1294332</v>
      </c>
      <c r="C193" s="34">
        <v>0</v>
      </c>
      <c r="D193" s="34">
        <v>0</v>
      </c>
      <c r="E193" s="34">
        <v>41774</v>
      </c>
      <c r="F193" s="34">
        <v>349203</v>
      </c>
      <c r="G193" s="34">
        <v>148305</v>
      </c>
      <c r="H193" s="34">
        <v>0</v>
      </c>
      <c r="I193" s="34">
        <v>1833614</v>
      </c>
      <c r="J193" s="34"/>
      <c r="K193" s="35">
        <v>0</v>
      </c>
      <c r="L193" s="35">
        <v>0</v>
      </c>
      <c r="M193" s="35">
        <v>0</v>
      </c>
      <c r="N193" s="35">
        <v>0</v>
      </c>
      <c r="O193" s="35">
        <v>0</v>
      </c>
      <c r="P193" s="35">
        <v>0</v>
      </c>
      <c r="Q193" s="34">
        <v>0</v>
      </c>
      <c r="R193" s="34"/>
      <c r="S193" s="34">
        <v>0</v>
      </c>
      <c r="T193" s="34">
        <v>1833614</v>
      </c>
      <c r="U193" s="38"/>
      <c r="W193" s="59" t="s">
        <v>173</v>
      </c>
      <c r="X193" s="55" t="s">
        <v>330</v>
      </c>
      <c r="Y193" s="55"/>
      <c r="Z193" s="55"/>
      <c r="AA193" s="57"/>
    </row>
    <row r="194" spans="1:27" ht="9.75" customHeight="1">
      <c r="A194" s="13" t="s">
        <v>333</v>
      </c>
      <c r="B194" s="34">
        <v>195834</v>
      </c>
      <c r="C194" s="34">
        <v>0</v>
      </c>
      <c r="D194" s="34">
        <v>0</v>
      </c>
      <c r="E194" s="34">
        <v>23400</v>
      </c>
      <c r="F194" s="34">
        <v>63242</v>
      </c>
      <c r="G194" s="34">
        <v>9407</v>
      </c>
      <c r="H194" s="34">
        <v>0</v>
      </c>
      <c r="I194" s="34">
        <v>291883</v>
      </c>
      <c r="J194" s="34"/>
      <c r="K194" s="35">
        <v>0</v>
      </c>
      <c r="L194" s="35">
        <v>0</v>
      </c>
      <c r="M194" s="35">
        <v>0</v>
      </c>
      <c r="N194" s="35">
        <v>0</v>
      </c>
      <c r="O194" s="35">
        <v>0</v>
      </c>
      <c r="P194" s="35">
        <v>0</v>
      </c>
      <c r="Q194" s="34">
        <v>0</v>
      </c>
      <c r="R194" s="34"/>
      <c r="S194" s="34">
        <v>0</v>
      </c>
      <c r="T194" s="34">
        <v>291883</v>
      </c>
      <c r="U194" s="38"/>
      <c r="W194" s="59" t="s">
        <v>174</v>
      </c>
      <c r="X194" s="55" t="s">
        <v>333</v>
      </c>
      <c r="Y194" s="55"/>
      <c r="Z194" s="55"/>
      <c r="AA194" s="57"/>
    </row>
    <row r="195" spans="1:27" ht="9.75" customHeight="1">
      <c r="A195" s="13" t="s">
        <v>334</v>
      </c>
      <c r="B195" s="34">
        <v>111279</v>
      </c>
      <c r="C195" s="34">
        <v>0</v>
      </c>
      <c r="D195" s="34">
        <v>39300</v>
      </c>
      <c r="E195" s="34">
        <v>37789</v>
      </c>
      <c r="F195" s="34">
        <v>34804</v>
      </c>
      <c r="G195" s="34">
        <v>38092</v>
      </c>
      <c r="H195" s="34">
        <v>0</v>
      </c>
      <c r="I195" s="34">
        <v>261264</v>
      </c>
      <c r="J195" s="34"/>
      <c r="K195" s="35">
        <v>0</v>
      </c>
      <c r="L195" s="35">
        <v>0</v>
      </c>
      <c r="M195" s="35">
        <v>0</v>
      </c>
      <c r="N195" s="35">
        <v>0</v>
      </c>
      <c r="O195" s="35">
        <v>0</v>
      </c>
      <c r="P195" s="35">
        <v>0</v>
      </c>
      <c r="Q195" s="34">
        <v>0</v>
      </c>
      <c r="R195" s="34"/>
      <c r="S195" s="34">
        <v>0</v>
      </c>
      <c r="T195" s="34">
        <v>261264</v>
      </c>
      <c r="U195" s="38"/>
      <c r="W195" s="59" t="s">
        <v>265</v>
      </c>
      <c r="X195" s="55" t="s">
        <v>334</v>
      </c>
      <c r="Y195" s="55"/>
      <c r="Z195" s="55"/>
      <c r="AA195" s="57"/>
    </row>
    <row r="196" spans="1:27" ht="9.75" customHeight="1">
      <c r="A196" s="13" t="s">
        <v>335</v>
      </c>
      <c r="B196" s="34">
        <v>1169231</v>
      </c>
      <c r="C196" s="34">
        <v>0</v>
      </c>
      <c r="D196" s="34">
        <v>43185</v>
      </c>
      <c r="E196" s="34">
        <v>234587</v>
      </c>
      <c r="F196" s="34">
        <v>268780</v>
      </c>
      <c r="G196" s="34">
        <v>105736</v>
      </c>
      <c r="H196" s="34">
        <v>0</v>
      </c>
      <c r="I196" s="34">
        <v>1821519</v>
      </c>
      <c r="J196" s="34"/>
      <c r="K196" s="35">
        <v>0</v>
      </c>
      <c r="L196" s="35">
        <v>0</v>
      </c>
      <c r="M196" s="35">
        <v>0</v>
      </c>
      <c r="N196" s="35">
        <v>0</v>
      </c>
      <c r="O196" s="35">
        <v>0</v>
      </c>
      <c r="P196" s="35">
        <v>0</v>
      </c>
      <c r="Q196" s="34">
        <v>0</v>
      </c>
      <c r="R196" s="34"/>
      <c r="S196" s="34">
        <v>0</v>
      </c>
      <c r="T196" s="34">
        <v>1821519</v>
      </c>
      <c r="U196" s="38"/>
      <c r="W196" s="59" t="s">
        <v>175</v>
      </c>
      <c r="X196" s="55" t="s">
        <v>335</v>
      </c>
      <c r="Y196" s="55"/>
      <c r="Z196" s="55"/>
      <c r="AA196" s="57"/>
    </row>
    <row r="197" spans="1:27" ht="9.75" customHeight="1">
      <c r="A197" s="13" t="s">
        <v>693</v>
      </c>
      <c r="B197" s="34">
        <v>173650</v>
      </c>
      <c r="C197" s="34">
        <v>0</v>
      </c>
      <c r="D197" s="34">
        <v>35459</v>
      </c>
      <c r="E197" s="34">
        <v>96091</v>
      </c>
      <c r="F197" s="34">
        <v>65124</v>
      </c>
      <c r="G197" s="34">
        <v>44637</v>
      </c>
      <c r="H197" s="34">
        <v>0</v>
      </c>
      <c r="I197" s="34">
        <v>414961</v>
      </c>
      <c r="J197" s="34"/>
      <c r="K197" s="35">
        <v>0</v>
      </c>
      <c r="L197" s="35">
        <v>0</v>
      </c>
      <c r="M197" s="35">
        <v>0</v>
      </c>
      <c r="N197" s="35">
        <v>0</v>
      </c>
      <c r="O197" s="35">
        <v>0</v>
      </c>
      <c r="P197" s="35">
        <v>0</v>
      </c>
      <c r="Q197" s="34">
        <v>0</v>
      </c>
      <c r="R197" s="34"/>
      <c r="S197" s="34">
        <v>0</v>
      </c>
      <c r="T197" s="34">
        <v>414961</v>
      </c>
      <c r="U197" s="38"/>
      <c r="W197" s="59" t="s">
        <v>176</v>
      </c>
      <c r="X197" s="55" t="s">
        <v>336</v>
      </c>
      <c r="Y197" s="55"/>
      <c r="Z197" s="55"/>
      <c r="AA197" s="57"/>
    </row>
    <row r="198" spans="1:27" ht="9.75" customHeight="1">
      <c r="A198" s="13" t="s">
        <v>713</v>
      </c>
      <c r="B198" s="34">
        <v>236549</v>
      </c>
      <c r="C198" s="34">
        <v>0</v>
      </c>
      <c r="D198" s="34">
        <v>0</v>
      </c>
      <c r="E198" s="34">
        <v>2845</v>
      </c>
      <c r="F198" s="34">
        <v>14794</v>
      </c>
      <c r="G198" s="34">
        <v>31102</v>
      </c>
      <c r="H198" s="34">
        <v>0</v>
      </c>
      <c r="I198" s="34">
        <v>285290</v>
      </c>
      <c r="J198" s="34"/>
      <c r="K198" s="35">
        <v>0</v>
      </c>
      <c r="L198" s="35">
        <v>0</v>
      </c>
      <c r="M198" s="35">
        <v>0</v>
      </c>
      <c r="N198" s="35">
        <v>0</v>
      </c>
      <c r="O198" s="35">
        <v>0</v>
      </c>
      <c r="P198" s="35">
        <v>0</v>
      </c>
      <c r="Q198" s="34">
        <v>0</v>
      </c>
      <c r="R198" s="34"/>
      <c r="S198" s="34">
        <v>0</v>
      </c>
      <c r="T198" s="34">
        <v>285290</v>
      </c>
      <c r="U198" s="38"/>
      <c r="W198" s="59" t="s">
        <v>177</v>
      </c>
      <c r="X198" s="55" t="s">
        <v>337</v>
      </c>
      <c r="Y198" s="55"/>
      <c r="Z198" s="55"/>
      <c r="AA198" s="57"/>
    </row>
    <row r="199" spans="1:27" ht="9.75" customHeight="1">
      <c r="A199" s="13" t="s">
        <v>338</v>
      </c>
      <c r="B199" s="34">
        <v>229452</v>
      </c>
      <c r="C199" s="34">
        <v>0</v>
      </c>
      <c r="D199" s="34">
        <v>0</v>
      </c>
      <c r="E199" s="34">
        <v>56186</v>
      </c>
      <c r="F199" s="34">
        <v>60205</v>
      </c>
      <c r="G199" s="34">
        <v>35127</v>
      </c>
      <c r="H199" s="34">
        <v>0</v>
      </c>
      <c r="I199" s="34">
        <v>380970</v>
      </c>
      <c r="J199" s="34"/>
      <c r="K199" s="35">
        <v>0</v>
      </c>
      <c r="L199" s="35">
        <v>0</v>
      </c>
      <c r="M199" s="35">
        <v>0</v>
      </c>
      <c r="N199" s="35">
        <v>0</v>
      </c>
      <c r="O199" s="35">
        <v>0</v>
      </c>
      <c r="P199" s="35">
        <v>0</v>
      </c>
      <c r="Q199" s="34">
        <v>0</v>
      </c>
      <c r="R199" s="34"/>
      <c r="S199" s="34">
        <v>0</v>
      </c>
      <c r="T199" s="34">
        <v>380970</v>
      </c>
      <c r="U199" s="38"/>
      <c r="W199" s="59" t="s">
        <v>178</v>
      </c>
      <c r="X199" s="55" t="s">
        <v>338</v>
      </c>
      <c r="Y199" s="55"/>
      <c r="Z199" s="55"/>
      <c r="AA199" s="57"/>
    </row>
    <row r="200" spans="1:27" ht="9.75" customHeight="1">
      <c r="A200" s="13" t="s">
        <v>662</v>
      </c>
      <c r="B200" s="34">
        <v>0</v>
      </c>
      <c r="C200" s="34">
        <v>0</v>
      </c>
      <c r="D200" s="34">
        <v>38558</v>
      </c>
      <c r="E200" s="34">
        <v>4114</v>
      </c>
      <c r="F200" s="34">
        <v>12244</v>
      </c>
      <c r="G200" s="34">
        <v>0</v>
      </c>
      <c r="H200" s="34">
        <v>0</v>
      </c>
      <c r="I200" s="34">
        <v>54916</v>
      </c>
      <c r="J200" s="34"/>
      <c r="K200" s="35">
        <v>0</v>
      </c>
      <c r="L200" s="35">
        <v>0</v>
      </c>
      <c r="M200" s="35">
        <v>0</v>
      </c>
      <c r="N200" s="35">
        <v>0</v>
      </c>
      <c r="O200" s="35">
        <v>0</v>
      </c>
      <c r="P200" s="35">
        <v>0</v>
      </c>
      <c r="Q200" s="34">
        <v>0</v>
      </c>
      <c r="R200" s="34"/>
      <c r="S200" s="34">
        <v>0</v>
      </c>
      <c r="T200" s="34">
        <v>54916</v>
      </c>
      <c r="U200" s="38"/>
      <c r="W200" s="59" t="s">
        <v>661</v>
      </c>
      <c r="X200" s="55" t="s">
        <v>662</v>
      </c>
      <c r="Y200" s="55"/>
      <c r="Z200" s="55"/>
      <c r="AA200" s="57"/>
    </row>
    <row r="201" spans="1:27" ht="9.75" customHeight="1">
      <c r="A201" s="13" t="s">
        <v>339</v>
      </c>
      <c r="B201" s="34">
        <v>150346</v>
      </c>
      <c r="C201" s="34">
        <v>0</v>
      </c>
      <c r="D201" s="34">
        <v>0</v>
      </c>
      <c r="E201" s="34">
        <v>18672</v>
      </c>
      <c r="F201" s="34">
        <v>29937</v>
      </c>
      <c r="G201" s="34">
        <v>32765</v>
      </c>
      <c r="H201" s="34">
        <v>0</v>
      </c>
      <c r="I201" s="34">
        <v>231720</v>
      </c>
      <c r="J201" s="34"/>
      <c r="K201" s="35">
        <v>0</v>
      </c>
      <c r="L201" s="35">
        <v>0</v>
      </c>
      <c r="M201" s="35">
        <v>0</v>
      </c>
      <c r="N201" s="35">
        <v>0</v>
      </c>
      <c r="O201" s="35">
        <v>0</v>
      </c>
      <c r="P201" s="35">
        <v>0</v>
      </c>
      <c r="Q201" s="34">
        <v>0</v>
      </c>
      <c r="R201" s="34"/>
      <c r="S201" s="34">
        <v>0</v>
      </c>
      <c r="T201" s="34">
        <v>231720</v>
      </c>
      <c r="U201" s="38"/>
      <c r="W201" s="59" t="s">
        <v>266</v>
      </c>
      <c r="X201" s="55" t="s">
        <v>339</v>
      </c>
      <c r="Y201" s="55"/>
      <c r="Z201" s="55"/>
      <c r="AA201" s="57"/>
    </row>
    <row r="202" spans="1:27" ht="9.75" customHeight="1">
      <c r="A202" s="13" t="s">
        <v>340</v>
      </c>
      <c r="B202" s="34">
        <v>193466</v>
      </c>
      <c r="C202" s="34">
        <v>0</v>
      </c>
      <c r="D202" s="34">
        <v>0</v>
      </c>
      <c r="E202" s="34">
        <v>20383</v>
      </c>
      <c r="F202" s="34">
        <v>45892</v>
      </c>
      <c r="G202" s="34">
        <v>10041</v>
      </c>
      <c r="H202" s="34">
        <v>0</v>
      </c>
      <c r="I202" s="34">
        <v>269782</v>
      </c>
      <c r="J202" s="34"/>
      <c r="K202" s="35">
        <v>0</v>
      </c>
      <c r="L202" s="35">
        <v>0</v>
      </c>
      <c r="M202" s="35">
        <v>0</v>
      </c>
      <c r="N202" s="35">
        <v>0</v>
      </c>
      <c r="O202" s="35">
        <v>0</v>
      </c>
      <c r="P202" s="35">
        <v>0</v>
      </c>
      <c r="Q202" s="34">
        <v>0</v>
      </c>
      <c r="R202" s="34"/>
      <c r="S202" s="34">
        <v>0</v>
      </c>
      <c r="T202" s="34">
        <v>269782</v>
      </c>
      <c r="U202" s="38"/>
      <c r="W202" s="59" t="s">
        <v>179</v>
      </c>
      <c r="X202" s="55" t="s">
        <v>340</v>
      </c>
      <c r="Y202" s="55"/>
      <c r="Z202" s="55"/>
      <c r="AA202" s="57"/>
    </row>
    <row r="203" spans="1:27" ht="9.75" customHeight="1">
      <c r="A203" s="13" t="s">
        <v>341</v>
      </c>
      <c r="B203" s="34">
        <v>55350</v>
      </c>
      <c r="C203" s="34">
        <v>0</v>
      </c>
      <c r="D203" s="34">
        <v>35592</v>
      </c>
      <c r="E203" s="34">
        <v>1000</v>
      </c>
      <c r="F203" s="34">
        <v>25886</v>
      </c>
      <c r="G203" s="34">
        <v>32194</v>
      </c>
      <c r="H203" s="34">
        <v>0</v>
      </c>
      <c r="I203" s="34">
        <v>150022</v>
      </c>
      <c r="J203" s="34"/>
      <c r="K203" s="35">
        <v>0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34">
        <v>0</v>
      </c>
      <c r="R203" s="34"/>
      <c r="S203" s="34">
        <v>0</v>
      </c>
      <c r="T203" s="34">
        <v>150022</v>
      </c>
      <c r="U203" s="38"/>
      <c r="W203" s="59" t="s">
        <v>180</v>
      </c>
      <c r="X203" s="55" t="s">
        <v>341</v>
      </c>
      <c r="Y203" s="55"/>
      <c r="Z203" s="55"/>
      <c r="AA203" s="57"/>
    </row>
    <row r="204" spans="1:27" ht="9.75" customHeight="1">
      <c r="A204" s="13" t="s">
        <v>342</v>
      </c>
      <c r="B204" s="34">
        <v>1237684</v>
      </c>
      <c r="C204" s="34">
        <v>0</v>
      </c>
      <c r="D204" s="34">
        <v>30224</v>
      </c>
      <c r="E204" s="34">
        <v>62323</v>
      </c>
      <c r="F204" s="34">
        <v>333126</v>
      </c>
      <c r="G204" s="34">
        <v>171620</v>
      </c>
      <c r="H204" s="34">
        <v>0</v>
      </c>
      <c r="I204" s="34">
        <v>1834977</v>
      </c>
      <c r="J204" s="34"/>
      <c r="K204" s="35">
        <v>0</v>
      </c>
      <c r="L204" s="35">
        <v>0</v>
      </c>
      <c r="M204" s="35">
        <v>0</v>
      </c>
      <c r="N204" s="35">
        <v>0</v>
      </c>
      <c r="O204" s="35">
        <v>0</v>
      </c>
      <c r="P204" s="35">
        <v>0</v>
      </c>
      <c r="Q204" s="34">
        <v>0</v>
      </c>
      <c r="R204" s="34"/>
      <c r="S204" s="34">
        <v>0</v>
      </c>
      <c r="T204" s="34">
        <v>1834977</v>
      </c>
      <c r="U204" s="38"/>
      <c r="W204" s="59" t="s">
        <v>181</v>
      </c>
      <c r="X204" s="55" t="s">
        <v>342</v>
      </c>
      <c r="Y204" s="55"/>
      <c r="Z204" s="55"/>
      <c r="AA204" s="57"/>
    </row>
    <row r="205" spans="1:27" ht="9.75" customHeight="1">
      <c r="A205" s="13" t="s">
        <v>697</v>
      </c>
      <c r="B205" s="34">
        <v>0</v>
      </c>
      <c r="C205" s="34">
        <v>0</v>
      </c>
      <c r="D205" s="34">
        <v>13347</v>
      </c>
      <c r="E205" s="34">
        <v>4566</v>
      </c>
      <c r="F205" s="34">
        <v>13774</v>
      </c>
      <c r="G205" s="34">
        <v>0</v>
      </c>
      <c r="H205" s="34">
        <v>0</v>
      </c>
      <c r="I205" s="34">
        <v>31687</v>
      </c>
      <c r="J205" s="34"/>
      <c r="K205" s="35">
        <v>0</v>
      </c>
      <c r="L205" s="35">
        <v>0</v>
      </c>
      <c r="M205" s="35">
        <v>0</v>
      </c>
      <c r="N205" s="35">
        <v>0</v>
      </c>
      <c r="O205" s="35">
        <v>0</v>
      </c>
      <c r="P205" s="35">
        <v>0</v>
      </c>
      <c r="Q205" s="34">
        <v>0</v>
      </c>
      <c r="R205" s="34"/>
      <c r="S205" s="34">
        <v>0</v>
      </c>
      <c r="T205" s="34">
        <v>31687</v>
      </c>
      <c r="U205" s="38"/>
      <c r="W205" s="59" t="s">
        <v>343</v>
      </c>
      <c r="X205" s="55" t="s">
        <v>344</v>
      </c>
      <c r="Y205" s="55"/>
      <c r="Z205" s="55"/>
      <c r="AA205" s="57"/>
    </row>
    <row r="206" spans="1:27" ht="9.75" customHeight="1">
      <c r="A206" s="13" t="s">
        <v>345</v>
      </c>
      <c r="B206" s="34">
        <v>346175</v>
      </c>
      <c r="C206" s="34">
        <v>81746</v>
      </c>
      <c r="D206" s="34">
        <v>22245</v>
      </c>
      <c r="E206" s="34">
        <v>233210</v>
      </c>
      <c r="F206" s="34">
        <v>169668</v>
      </c>
      <c r="G206" s="34">
        <v>93009</v>
      </c>
      <c r="H206" s="34">
        <v>0</v>
      </c>
      <c r="I206" s="34">
        <v>946053</v>
      </c>
      <c r="J206" s="34"/>
      <c r="K206" s="35">
        <v>0</v>
      </c>
      <c r="L206" s="35">
        <v>0</v>
      </c>
      <c r="M206" s="35">
        <v>0</v>
      </c>
      <c r="N206" s="35">
        <v>0</v>
      </c>
      <c r="O206" s="35">
        <v>0</v>
      </c>
      <c r="P206" s="35">
        <v>0</v>
      </c>
      <c r="Q206" s="34">
        <v>0</v>
      </c>
      <c r="R206" s="34"/>
      <c r="S206" s="34">
        <v>0</v>
      </c>
      <c r="T206" s="34">
        <v>946053</v>
      </c>
      <c r="U206" s="38"/>
      <c r="W206" s="59" t="s">
        <v>182</v>
      </c>
      <c r="X206" s="55" t="s">
        <v>345</v>
      </c>
      <c r="Y206" s="55"/>
      <c r="Z206" s="55"/>
      <c r="AA206" s="57"/>
    </row>
    <row r="207" spans="1:27" ht="9.75" customHeight="1">
      <c r="A207" s="13" t="s">
        <v>346</v>
      </c>
      <c r="B207" s="34">
        <v>616482</v>
      </c>
      <c r="C207" s="34">
        <v>0</v>
      </c>
      <c r="D207" s="34">
        <v>38602</v>
      </c>
      <c r="E207" s="34">
        <v>81867</v>
      </c>
      <c r="F207" s="34">
        <v>141131</v>
      </c>
      <c r="G207" s="34">
        <v>95617</v>
      </c>
      <c r="H207" s="34">
        <v>0</v>
      </c>
      <c r="I207" s="34">
        <v>973699</v>
      </c>
      <c r="J207" s="34"/>
      <c r="K207" s="35">
        <v>0</v>
      </c>
      <c r="L207" s="35">
        <v>0</v>
      </c>
      <c r="M207" s="35">
        <v>0</v>
      </c>
      <c r="N207" s="35">
        <v>0</v>
      </c>
      <c r="O207" s="35">
        <v>0</v>
      </c>
      <c r="P207" s="35">
        <v>0</v>
      </c>
      <c r="Q207" s="34">
        <v>0</v>
      </c>
      <c r="R207" s="34"/>
      <c r="S207" s="34">
        <v>0</v>
      </c>
      <c r="T207" s="34">
        <v>973699</v>
      </c>
      <c r="U207" s="38"/>
      <c r="W207" s="59" t="s">
        <v>183</v>
      </c>
      <c r="X207" s="55" t="s">
        <v>346</v>
      </c>
      <c r="Y207" s="55"/>
      <c r="Z207" s="55"/>
      <c r="AA207" s="57"/>
    </row>
    <row r="208" spans="1:27" ht="9.75" customHeight="1">
      <c r="A208" s="13" t="s">
        <v>729</v>
      </c>
      <c r="B208" s="34">
        <v>2699519</v>
      </c>
      <c r="C208" s="34">
        <v>34292</v>
      </c>
      <c r="D208" s="34">
        <v>59321</v>
      </c>
      <c r="E208" s="34">
        <v>436518</v>
      </c>
      <c r="F208" s="34">
        <v>635474</v>
      </c>
      <c r="G208" s="34">
        <v>165819</v>
      </c>
      <c r="H208" s="34">
        <v>2237</v>
      </c>
      <c r="I208" s="34">
        <v>4033180</v>
      </c>
      <c r="J208" s="34"/>
      <c r="K208" s="35">
        <v>0</v>
      </c>
      <c r="L208" s="35">
        <v>0</v>
      </c>
      <c r="M208" s="35">
        <v>0</v>
      </c>
      <c r="N208" s="35">
        <v>0</v>
      </c>
      <c r="O208" s="35">
        <v>0</v>
      </c>
      <c r="P208" s="35">
        <v>0</v>
      </c>
      <c r="Q208" s="34">
        <v>0</v>
      </c>
      <c r="R208" s="34"/>
      <c r="S208" s="34">
        <v>0</v>
      </c>
      <c r="T208" s="34">
        <v>4033180</v>
      </c>
      <c r="U208" s="38"/>
      <c r="W208" s="59" t="s">
        <v>184</v>
      </c>
      <c r="X208" s="55" t="s">
        <v>347</v>
      </c>
      <c r="Y208" s="55"/>
      <c r="Z208" s="55"/>
      <c r="AA208" s="57"/>
    </row>
    <row r="209" spans="1:27" ht="9.75" customHeight="1">
      <c r="A209" s="13" t="s">
        <v>732</v>
      </c>
      <c r="B209" s="34">
        <v>787884</v>
      </c>
      <c r="C209" s="34">
        <v>0</v>
      </c>
      <c r="D209" s="34">
        <v>79177</v>
      </c>
      <c r="E209" s="34">
        <v>30069</v>
      </c>
      <c r="F209" s="34">
        <v>258412</v>
      </c>
      <c r="G209" s="34">
        <v>42890</v>
      </c>
      <c r="H209" s="34">
        <v>0</v>
      </c>
      <c r="I209" s="34">
        <v>1198432</v>
      </c>
      <c r="J209" s="34"/>
      <c r="K209" s="35">
        <v>0</v>
      </c>
      <c r="L209" s="35">
        <v>0</v>
      </c>
      <c r="M209" s="35">
        <v>0</v>
      </c>
      <c r="N209" s="35">
        <v>0</v>
      </c>
      <c r="O209" s="35">
        <v>0</v>
      </c>
      <c r="P209" s="35">
        <v>0</v>
      </c>
      <c r="Q209" s="34">
        <v>0</v>
      </c>
      <c r="R209" s="34"/>
      <c r="S209" s="34">
        <v>0</v>
      </c>
      <c r="T209" s="34">
        <v>1198432</v>
      </c>
      <c r="U209" s="38"/>
      <c r="W209" s="59" t="s">
        <v>267</v>
      </c>
      <c r="X209" s="55" t="s">
        <v>348</v>
      </c>
      <c r="Y209" s="55"/>
      <c r="Z209" s="55"/>
      <c r="AA209" s="57"/>
    </row>
    <row r="210" spans="1:27" ht="9.75" customHeight="1">
      <c r="A210" s="13" t="s">
        <v>747</v>
      </c>
      <c r="B210" s="34">
        <v>0</v>
      </c>
      <c r="C210" s="34">
        <v>0</v>
      </c>
      <c r="D210" s="34">
        <v>0</v>
      </c>
      <c r="E210" s="34">
        <v>3662</v>
      </c>
      <c r="F210" s="34">
        <v>10713</v>
      </c>
      <c r="G210" s="34">
        <v>8300</v>
      </c>
      <c r="H210" s="34">
        <v>0</v>
      </c>
      <c r="I210" s="34">
        <v>22675</v>
      </c>
      <c r="J210" s="34"/>
      <c r="K210" s="35">
        <v>0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4">
        <v>0</v>
      </c>
      <c r="R210" s="34"/>
      <c r="S210" s="34">
        <v>0</v>
      </c>
      <c r="T210" s="34">
        <v>22675</v>
      </c>
      <c r="U210" s="38"/>
      <c r="W210" s="59" t="s">
        <v>607</v>
      </c>
      <c r="X210" s="55" t="s">
        <v>608</v>
      </c>
      <c r="Y210" s="55"/>
      <c r="Z210" s="55"/>
      <c r="AA210" s="57"/>
    </row>
    <row r="211" spans="1:27" ht="9.75" customHeight="1">
      <c r="A211" s="13" t="s">
        <v>731</v>
      </c>
      <c r="B211" s="34">
        <v>0</v>
      </c>
      <c r="C211" s="34">
        <v>0</v>
      </c>
      <c r="D211" s="34">
        <v>88980</v>
      </c>
      <c r="E211" s="34">
        <v>7664</v>
      </c>
      <c r="F211" s="34">
        <v>22575</v>
      </c>
      <c r="G211" s="34">
        <v>0</v>
      </c>
      <c r="H211" s="34">
        <v>0</v>
      </c>
      <c r="I211" s="34">
        <v>119219</v>
      </c>
      <c r="J211" s="34"/>
      <c r="K211" s="35">
        <v>0</v>
      </c>
      <c r="L211" s="35">
        <v>0</v>
      </c>
      <c r="M211" s="35">
        <v>0</v>
      </c>
      <c r="N211" s="35">
        <v>0</v>
      </c>
      <c r="O211" s="35">
        <v>0</v>
      </c>
      <c r="P211" s="35">
        <v>0</v>
      </c>
      <c r="Q211" s="34">
        <v>0</v>
      </c>
      <c r="R211" s="34"/>
      <c r="S211" s="34">
        <v>0</v>
      </c>
      <c r="T211" s="34">
        <v>119219</v>
      </c>
      <c r="U211" s="38"/>
      <c r="W211" s="59" t="s">
        <v>349</v>
      </c>
      <c r="X211" s="55" t="s">
        <v>350</v>
      </c>
      <c r="Y211" s="55"/>
      <c r="Z211" s="55"/>
      <c r="AA211" s="57"/>
    </row>
    <row r="212" spans="1:27" ht="9.75" customHeight="1">
      <c r="A212" s="13" t="s">
        <v>351</v>
      </c>
      <c r="B212" s="34">
        <v>23464</v>
      </c>
      <c r="C212" s="34">
        <v>0</v>
      </c>
      <c r="D212" s="34">
        <v>11123</v>
      </c>
      <c r="E212" s="34">
        <v>500</v>
      </c>
      <c r="F212" s="34">
        <v>9416</v>
      </c>
      <c r="G212" s="34">
        <v>10305</v>
      </c>
      <c r="H212" s="34">
        <v>0</v>
      </c>
      <c r="I212" s="34">
        <v>54808</v>
      </c>
      <c r="J212" s="34"/>
      <c r="K212" s="35">
        <v>0</v>
      </c>
      <c r="L212" s="35">
        <v>0</v>
      </c>
      <c r="M212" s="35">
        <v>0</v>
      </c>
      <c r="N212" s="35">
        <v>0</v>
      </c>
      <c r="O212" s="35">
        <v>0</v>
      </c>
      <c r="P212" s="35">
        <v>0</v>
      </c>
      <c r="Q212" s="34">
        <v>0</v>
      </c>
      <c r="R212" s="34"/>
      <c r="S212" s="34">
        <v>0</v>
      </c>
      <c r="T212" s="34">
        <v>54808</v>
      </c>
      <c r="U212" s="38"/>
      <c r="W212" s="59" t="s">
        <v>185</v>
      </c>
      <c r="X212" s="55" t="s">
        <v>351</v>
      </c>
      <c r="Y212" s="55"/>
      <c r="Z212" s="55"/>
      <c r="AA212" s="57"/>
    </row>
    <row r="213" spans="1:27" ht="9.75" customHeight="1">
      <c r="A213" s="13" t="s">
        <v>722</v>
      </c>
      <c r="B213" s="34">
        <v>0</v>
      </c>
      <c r="C213" s="34">
        <v>0</v>
      </c>
      <c r="D213" s="34">
        <v>29897</v>
      </c>
      <c r="E213" s="34">
        <v>4927</v>
      </c>
      <c r="F213" s="34">
        <v>14999</v>
      </c>
      <c r="G213" s="34">
        <v>11620</v>
      </c>
      <c r="H213" s="34">
        <v>0</v>
      </c>
      <c r="I213" s="34">
        <v>61443</v>
      </c>
      <c r="J213" s="34"/>
      <c r="K213" s="35">
        <v>0</v>
      </c>
      <c r="L213" s="35">
        <v>0</v>
      </c>
      <c r="M213" s="35">
        <v>0</v>
      </c>
      <c r="N213" s="35">
        <v>0</v>
      </c>
      <c r="O213" s="35">
        <v>0</v>
      </c>
      <c r="P213" s="35">
        <v>0</v>
      </c>
      <c r="Q213" s="34">
        <v>0</v>
      </c>
      <c r="R213" s="34"/>
      <c r="S213" s="34">
        <v>0</v>
      </c>
      <c r="T213" s="34">
        <v>61443</v>
      </c>
      <c r="U213" s="38"/>
      <c r="W213" s="59" t="s">
        <v>323</v>
      </c>
      <c r="X213" s="55" t="s">
        <v>324</v>
      </c>
      <c r="Y213" s="55"/>
      <c r="Z213" s="55"/>
      <c r="AA213" s="57"/>
    </row>
    <row r="214" spans="1:27" ht="9.75" customHeight="1">
      <c r="A214" s="13" t="s">
        <v>754</v>
      </c>
      <c r="B214" s="34">
        <v>0</v>
      </c>
      <c r="C214" s="34">
        <v>0</v>
      </c>
      <c r="D214" s="34">
        <v>19220</v>
      </c>
      <c r="E214" s="34">
        <v>8197</v>
      </c>
      <c r="F214" s="34">
        <v>24381</v>
      </c>
      <c r="G214" s="34">
        <v>12095</v>
      </c>
      <c r="H214" s="34">
        <v>0</v>
      </c>
      <c r="I214" s="34">
        <v>63893</v>
      </c>
      <c r="J214" s="34"/>
      <c r="K214" s="35">
        <v>0</v>
      </c>
      <c r="L214" s="35">
        <v>0</v>
      </c>
      <c r="M214" s="35">
        <v>0</v>
      </c>
      <c r="N214" s="35">
        <v>0</v>
      </c>
      <c r="O214" s="35">
        <v>0</v>
      </c>
      <c r="P214" s="35">
        <v>0</v>
      </c>
      <c r="Q214" s="34">
        <v>0</v>
      </c>
      <c r="R214" s="34"/>
      <c r="S214" s="34">
        <v>0</v>
      </c>
      <c r="T214" s="34">
        <v>63893</v>
      </c>
      <c r="U214" s="38"/>
      <c r="W214" s="59" t="s">
        <v>352</v>
      </c>
      <c r="X214" s="55" t="s">
        <v>353</v>
      </c>
      <c r="Y214" s="55"/>
      <c r="Z214" s="55"/>
      <c r="AA214" s="57"/>
    </row>
    <row r="215" spans="1:27" ht="9.75" customHeight="1">
      <c r="A215" s="13" t="s">
        <v>707</v>
      </c>
      <c r="B215" s="34">
        <v>0</v>
      </c>
      <c r="C215" s="34">
        <v>0</v>
      </c>
      <c r="D215" s="34">
        <v>256559</v>
      </c>
      <c r="E215" s="34">
        <v>44756</v>
      </c>
      <c r="F215" s="34">
        <v>134682</v>
      </c>
      <c r="G215" s="34">
        <v>0</v>
      </c>
      <c r="H215" s="34">
        <v>0</v>
      </c>
      <c r="I215" s="34">
        <v>435997</v>
      </c>
      <c r="J215" s="34"/>
      <c r="K215" s="35">
        <v>0</v>
      </c>
      <c r="L215" s="35">
        <v>0</v>
      </c>
      <c r="M215" s="35">
        <v>0</v>
      </c>
      <c r="N215" s="35">
        <v>0</v>
      </c>
      <c r="O215" s="35">
        <v>0</v>
      </c>
      <c r="P215" s="35">
        <v>0</v>
      </c>
      <c r="Q215" s="34">
        <v>0</v>
      </c>
      <c r="R215" s="34"/>
      <c r="S215" s="34">
        <v>0</v>
      </c>
      <c r="T215" s="34">
        <v>435997</v>
      </c>
      <c r="U215" s="38"/>
      <c r="W215" s="59" t="s">
        <v>354</v>
      </c>
      <c r="X215" s="55" t="s">
        <v>355</v>
      </c>
      <c r="Y215" s="55"/>
      <c r="Z215" s="55"/>
      <c r="AA215" s="57"/>
    </row>
    <row r="216" spans="1:27" ht="9.75" customHeight="1">
      <c r="A216" s="13" t="s">
        <v>746</v>
      </c>
      <c r="B216" s="34">
        <v>1714184</v>
      </c>
      <c r="C216" s="34">
        <v>42502</v>
      </c>
      <c r="D216" s="34">
        <v>80242</v>
      </c>
      <c r="E216" s="34">
        <v>308649</v>
      </c>
      <c r="F216" s="34">
        <v>360510</v>
      </c>
      <c r="G216" s="34">
        <v>251610</v>
      </c>
      <c r="H216" s="34">
        <v>0</v>
      </c>
      <c r="I216" s="34">
        <v>2757697</v>
      </c>
      <c r="J216" s="34"/>
      <c r="K216" s="35">
        <v>0</v>
      </c>
      <c r="L216" s="35">
        <v>0</v>
      </c>
      <c r="M216" s="35">
        <v>0</v>
      </c>
      <c r="N216" s="35">
        <v>0</v>
      </c>
      <c r="O216" s="35">
        <v>0</v>
      </c>
      <c r="P216" s="35">
        <v>0</v>
      </c>
      <c r="Q216" s="34">
        <v>0</v>
      </c>
      <c r="R216" s="34"/>
      <c r="S216" s="34">
        <v>0</v>
      </c>
      <c r="T216" s="34">
        <v>2757697</v>
      </c>
      <c r="U216" s="38"/>
      <c r="W216" s="59" t="s">
        <v>186</v>
      </c>
      <c r="X216" s="55" t="s">
        <v>356</v>
      </c>
      <c r="Y216" s="55"/>
      <c r="Z216" s="55"/>
      <c r="AA216" s="57"/>
    </row>
    <row r="217" spans="1:27" ht="9.75" customHeight="1">
      <c r="A217" s="13" t="s">
        <v>357</v>
      </c>
      <c r="B217" s="34">
        <v>274593</v>
      </c>
      <c r="C217" s="34">
        <v>0</v>
      </c>
      <c r="D217" s="34">
        <v>47456</v>
      </c>
      <c r="E217" s="34">
        <v>56469</v>
      </c>
      <c r="F217" s="34">
        <v>58368</v>
      </c>
      <c r="G217" s="34">
        <v>27224</v>
      </c>
      <c r="H217" s="34">
        <v>0</v>
      </c>
      <c r="I217" s="34">
        <v>464110</v>
      </c>
      <c r="J217" s="34"/>
      <c r="K217" s="35">
        <v>0</v>
      </c>
      <c r="L217" s="35">
        <v>0</v>
      </c>
      <c r="M217" s="35">
        <v>0</v>
      </c>
      <c r="N217" s="35">
        <v>0</v>
      </c>
      <c r="O217" s="35">
        <v>0</v>
      </c>
      <c r="P217" s="35">
        <v>0</v>
      </c>
      <c r="Q217" s="34">
        <v>0</v>
      </c>
      <c r="R217" s="34"/>
      <c r="S217" s="34">
        <v>0</v>
      </c>
      <c r="T217" s="34">
        <v>464110</v>
      </c>
      <c r="U217" s="38"/>
      <c r="W217" s="59" t="s">
        <v>187</v>
      </c>
      <c r="X217" s="55" t="s">
        <v>357</v>
      </c>
      <c r="Y217" s="55"/>
      <c r="Z217" s="55"/>
      <c r="AA217" s="57"/>
    </row>
    <row r="218" spans="1:27" ht="9.75" customHeight="1">
      <c r="A218" s="13" t="s">
        <v>358</v>
      </c>
      <c r="B218" s="34">
        <v>678085</v>
      </c>
      <c r="C218" s="34">
        <v>0</v>
      </c>
      <c r="D218" s="34">
        <v>0</v>
      </c>
      <c r="E218" s="34">
        <v>28253</v>
      </c>
      <c r="F218" s="34">
        <v>157126</v>
      </c>
      <c r="G218" s="34">
        <v>2114</v>
      </c>
      <c r="H218" s="34">
        <v>0</v>
      </c>
      <c r="I218" s="34">
        <v>865578</v>
      </c>
      <c r="J218" s="34"/>
      <c r="K218" s="35">
        <v>0</v>
      </c>
      <c r="L218" s="35">
        <v>0</v>
      </c>
      <c r="M218" s="35">
        <v>0</v>
      </c>
      <c r="N218" s="35">
        <v>0</v>
      </c>
      <c r="O218" s="35">
        <v>0</v>
      </c>
      <c r="P218" s="35">
        <v>0</v>
      </c>
      <c r="Q218" s="34">
        <v>0</v>
      </c>
      <c r="R218" s="34"/>
      <c r="S218" s="34">
        <v>0</v>
      </c>
      <c r="T218" s="34">
        <v>865578</v>
      </c>
      <c r="U218" s="38"/>
      <c r="W218" s="59" t="s">
        <v>188</v>
      </c>
      <c r="X218" s="55" t="s">
        <v>358</v>
      </c>
      <c r="Y218" s="55"/>
      <c r="Z218" s="55"/>
      <c r="AA218" s="57"/>
    </row>
    <row r="219" spans="1:27" ht="9.75" customHeight="1">
      <c r="A219" s="13" t="s">
        <v>359</v>
      </c>
      <c r="B219" s="34">
        <v>65767</v>
      </c>
      <c r="C219" s="34">
        <v>0</v>
      </c>
      <c r="D219" s="34">
        <v>0</v>
      </c>
      <c r="E219" s="34">
        <v>6508</v>
      </c>
      <c r="F219" s="34">
        <v>21587</v>
      </c>
      <c r="G219" s="34">
        <v>12419</v>
      </c>
      <c r="H219" s="34">
        <v>0</v>
      </c>
      <c r="I219" s="34">
        <v>106281</v>
      </c>
      <c r="J219" s="34"/>
      <c r="K219" s="35">
        <v>0</v>
      </c>
      <c r="L219" s="35">
        <v>0</v>
      </c>
      <c r="M219" s="35">
        <v>0</v>
      </c>
      <c r="N219" s="35">
        <v>0</v>
      </c>
      <c r="O219" s="35">
        <v>0</v>
      </c>
      <c r="P219" s="35">
        <v>0</v>
      </c>
      <c r="Q219" s="34">
        <v>0</v>
      </c>
      <c r="R219" s="34"/>
      <c r="S219" s="34">
        <v>0</v>
      </c>
      <c r="T219" s="34">
        <v>106281</v>
      </c>
      <c r="U219" s="38"/>
      <c r="W219" s="59" t="s">
        <v>189</v>
      </c>
      <c r="X219" s="55" t="s">
        <v>359</v>
      </c>
      <c r="Y219" s="55"/>
      <c r="Z219" s="55"/>
      <c r="AA219" s="57"/>
    </row>
    <row r="220" spans="1:27" ht="9.75" customHeight="1">
      <c r="A220" s="13" t="s">
        <v>757</v>
      </c>
      <c r="B220" s="34">
        <v>242231</v>
      </c>
      <c r="C220" s="34">
        <v>0</v>
      </c>
      <c r="D220" s="34">
        <v>15572</v>
      </c>
      <c r="E220" s="34">
        <v>59483</v>
      </c>
      <c r="F220" s="34">
        <v>87804</v>
      </c>
      <c r="G220" s="34">
        <v>58659</v>
      </c>
      <c r="H220" s="34">
        <v>0</v>
      </c>
      <c r="I220" s="34">
        <v>463749</v>
      </c>
      <c r="J220" s="34"/>
      <c r="K220" s="35"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  <c r="Q220" s="34">
        <v>0</v>
      </c>
      <c r="R220" s="34"/>
      <c r="S220" s="34">
        <v>0</v>
      </c>
      <c r="T220" s="34">
        <v>463749</v>
      </c>
      <c r="U220" s="38"/>
      <c r="W220" s="59" t="s">
        <v>190</v>
      </c>
      <c r="X220" s="55" t="s">
        <v>360</v>
      </c>
      <c r="Y220" s="55"/>
      <c r="Z220" s="55"/>
      <c r="AA220" s="57"/>
    </row>
    <row r="221" spans="1:27" ht="9.75" customHeight="1">
      <c r="A221" s="13" t="s">
        <v>735</v>
      </c>
      <c r="B221" s="34">
        <v>0</v>
      </c>
      <c r="C221" s="34">
        <v>0</v>
      </c>
      <c r="D221" s="34">
        <v>0</v>
      </c>
      <c r="E221" s="34">
        <v>14553</v>
      </c>
      <c r="F221" s="34">
        <v>45914</v>
      </c>
      <c r="G221" s="34">
        <v>0</v>
      </c>
      <c r="H221" s="34">
        <v>0</v>
      </c>
      <c r="I221" s="34">
        <v>60467</v>
      </c>
      <c r="J221" s="34"/>
      <c r="K221" s="35">
        <v>0</v>
      </c>
      <c r="L221" s="35">
        <v>0</v>
      </c>
      <c r="M221" s="35">
        <v>0</v>
      </c>
      <c r="N221" s="35">
        <v>0</v>
      </c>
      <c r="O221" s="35">
        <v>0</v>
      </c>
      <c r="P221" s="35">
        <v>0</v>
      </c>
      <c r="Q221" s="34">
        <v>0</v>
      </c>
      <c r="R221" s="34"/>
      <c r="S221" s="34">
        <v>0</v>
      </c>
      <c r="T221" s="34">
        <v>60467</v>
      </c>
      <c r="U221" s="38"/>
      <c r="W221" s="59" t="s">
        <v>609</v>
      </c>
      <c r="X221" s="55" t="s">
        <v>610</v>
      </c>
      <c r="Y221" s="55"/>
      <c r="Z221" s="55"/>
      <c r="AA221" s="57"/>
    </row>
    <row r="222" spans="1:27" ht="9.75" customHeight="1">
      <c r="A222" s="13" t="s">
        <v>361</v>
      </c>
      <c r="B222" s="34">
        <v>251762</v>
      </c>
      <c r="C222" s="34">
        <v>0</v>
      </c>
      <c r="D222" s="34">
        <v>44490</v>
      </c>
      <c r="E222" s="34">
        <v>9777</v>
      </c>
      <c r="F222" s="34">
        <v>36396</v>
      </c>
      <c r="G222" s="34">
        <v>35957</v>
      </c>
      <c r="H222" s="34">
        <v>0</v>
      </c>
      <c r="I222" s="34">
        <v>378382</v>
      </c>
      <c r="J222" s="34"/>
      <c r="K222" s="35">
        <v>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  <c r="Q222" s="34">
        <v>0</v>
      </c>
      <c r="R222" s="34"/>
      <c r="S222" s="34">
        <v>0</v>
      </c>
      <c r="T222" s="34">
        <v>378382</v>
      </c>
      <c r="U222" s="38"/>
      <c r="W222" s="59" t="s">
        <v>191</v>
      </c>
      <c r="X222" s="55" t="s">
        <v>361</v>
      </c>
      <c r="Y222" s="55"/>
      <c r="Z222" s="55"/>
      <c r="AA222" s="57"/>
    </row>
    <row r="223" spans="1:27" ht="9.75" customHeight="1">
      <c r="A223" s="13" t="s">
        <v>715</v>
      </c>
      <c r="B223" s="34">
        <v>0</v>
      </c>
      <c r="C223" s="34">
        <v>0</v>
      </c>
      <c r="D223" s="34">
        <v>0</v>
      </c>
      <c r="E223" s="34">
        <v>9245</v>
      </c>
      <c r="F223" s="34">
        <v>27931</v>
      </c>
      <c r="G223" s="34">
        <v>0</v>
      </c>
      <c r="H223" s="34">
        <v>0</v>
      </c>
      <c r="I223" s="34">
        <v>37176</v>
      </c>
      <c r="J223" s="34"/>
      <c r="K223" s="35">
        <v>0</v>
      </c>
      <c r="L223" s="35">
        <v>0</v>
      </c>
      <c r="M223" s="35">
        <v>0</v>
      </c>
      <c r="N223" s="35">
        <v>0</v>
      </c>
      <c r="O223" s="35">
        <v>0</v>
      </c>
      <c r="P223" s="35">
        <v>0</v>
      </c>
      <c r="Q223" s="34">
        <v>0</v>
      </c>
      <c r="R223" s="34"/>
      <c r="S223" s="34">
        <v>0</v>
      </c>
      <c r="T223" s="34">
        <v>37176</v>
      </c>
      <c r="U223" s="38"/>
      <c r="W223" s="59" t="s">
        <v>611</v>
      </c>
      <c r="X223" s="55" t="s">
        <v>612</v>
      </c>
      <c r="Y223" s="55"/>
      <c r="Z223" s="55"/>
      <c r="AA223" s="57"/>
    </row>
    <row r="224" spans="1:27" ht="9.75" customHeight="1">
      <c r="A224" s="13" t="s">
        <v>362</v>
      </c>
      <c r="B224" s="34">
        <v>2435155</v>
      </c>
      <c r="C224" s="34">
        <v>0</v>
      </c>
      <c r="D224" s="34">
        <v>39077</v>
      </c>
      <c r="E224" s="34">
        <v>421899</v>
      </c>
      <c r="F224" s="34">
        <v>523899</v>
      </c>
      <c r="G224" s="34">
        <v>218790</v>
      </c>
      <c r="H224" s="34">
        <v>0</v>
      </c>
      <c r="I224" s="34">
        <v>3638820</v>
      </c>
      <c r="J224" s="34"/>
      <c r="K224" s="35">
        <v>0</v>
      </c>
      <c r="L224" s="35">
        <v>0</v>
      </c>
      <c r="M224" s="35">
        <v>0</v>
      </c>
      <c r="N224" s="35">
        <v>0</v>
      </c>
      <c r="O224" s="35">
        <v>0</v>
      </c>
      <c r="P224" s="35">
        <v>0</v>
      </c>
      <c r="Q224" s="34">
        <v>0</v>
      </c>
      <c r="R224" s="34"/>
      <c r="S224" s="34">
        <v>0</v>
      </c>
      <c r="T224" s="34">
        <v>3638820</v>
      </c>
      <c r="U224" s="38"/>
      <c r="W224" s="59" t="s">
        <v>193</v>
      </c>
      <c r="X224" s="55" t="s">
        <v>362</v>
      </c>
      <c r="Y224" s="55"/>
      <c r="Z224" s="55"/>
      <c r="AA224" s="57"/>
    </row>
    <row r="225" spans="1:27" ht="9.75" customHeight="1">
      <c r="A225" s="13" t="s">
        <v>698</v>
      </c>
      <c r="B225" s="34">
        <v>0</v>
      </c>
      <c r="C225" s="34">
        <v>0</v>
      </c>
      <c r="D225" s="34">
        <v>0</v>
      </c>
      <c r="E225" s="34">
        <v>3549</v>
      </c>
      <c r="F225" s="34">
        <v>10331</v>
      </c>
      <c r="G225" s="34">
        <v>0</v>
      </c>
      <c r="H225" s="34">
        <v>0</v>
      </c>
      <c r="I225" s="34">
        <v>13880</v>
      </c>
      <c r="J225" s="34"/>
      <c r="K225" s="35">
        <v>0</v>
      </c>
      <c r="L225" s="35">
        <v>0</v>
      </c>
      <c r="M225" s="35">
        <v>0</v>
      </c>
      <c r="N225" s="35">
        <v>0</v>
      </c>
      <c r="O225" s="35">
        <v>0</v>
      </c>
      <c r="P225" s="35">
        <v>0</v>
      </c>
      <c r="Q225" s="34">
        <v>0</v>
      </c>
      <c r="R225" s="34"/>
      <c r="S225" s="34">
        <v>0</v>
      </c>
      <c r="T225" s="34">
        <v>13880</v>
      </c>
      <c r="U225" s="38"/>
      <c r="W225" s="59" t="s">
        <v>613</v>
      </c>
      <c r="X225" s="55" t="s">
        <v>614</v>
      </c>
      <c r="Y225" s="55"/>
      <c r="Z225" s="55"/>
      <c r="AA225" s="57"/>
    </row>
    <row r="226" spans="1:27" ht="9.75" customHeight="1">
      <c r="A226" s="13" t="s">
        <v>363</v>
      </c>
      <c r="B226" s="34">
        <v>0</v>
      </c>
      <c r="C226" s="34">
        <v>0</v>
      </c>
      <c r="D226" s="34">
        <v>0</v>
      </c>
      <c r="E226" s="34">
        <v>500</v>
      </c>
      <c r="F226" s="34">
        <v>13520</v>
      </c>
      <c r="G226" s="34">
        <v>23087</v>
      </c>
      <c r="H226" s="34">
        <v>0</v>
      </c>
      <c r="I226" s="34">
        <v>37107</v>
      </c>
      <c r="J226" s="34"/>
      <c r="K226" s="35">
        <v>0</v>
      </c>
      <c r="L226" s="35">
        <v>0</v>
      </c>
      <c r="M226" s="35">
        <v>0</v>
      </c>
      <c r="N226" s="35">
        <v>0</v>
      </c>
      <c r="O226" s="35">
        <v>0</v>
      </c>
      <c r="P226" s="35">
        <v>0</v>
      </c>
      <c r="Q226" s="34">
        <v>0</v>
      </c>
      <c r="R226" s="34"/>
      <c r="S226" s="34">
        <v>0</v>
      </c>
      <c r="T226" s="34">
        <v>37107</v>
      </c>
      <c r="U226" s="38"/>
      <c r="W226" s="59" t="s">
        <v>194</v>
      </c>
      <c r="X226" s="55" t="s">
        <v>363</v>
      </c>
      <c r="Y226" s="55"/>
      <c r="Z226" s="55"/>
      <c r="AA226" s="57"/>
    </row>
    <row r="227" spans="1:27" ht="9.75" customHeight="1">
      <c r="A227" s="13" t="s">
        <v>364</v>
      </c>
      <c r="B227" s="34">
        <v>303150</v>
      </c>
      <c r="C227" s="34">
        <v>0</v>
      </c>
      <c r="D227" s="34">
        <v>34435</v>
      </c>
      <c r="E227" s="34">
        <v>1000</v>
      </c>
      <c r="F227" s="34">
        <v>33090</v>
      </c>
      <c r="G227" s="34">
        <v>39721</v>
      </c>
      <c r="H227" s="34">
        <v>0</v>
      </c>
      <c r="I227" s="34">
        <v>411396</v>
      </c>
      <c r="J227" s="34"/>
      <c r="K227" s="35">
        <v>0</v>
      </c>
      <c r="L227" s="35">
        <v>0</v>
      </c>
      <c r="M227" s="35">
        <v>0</v>
      </c>
      <c r="N227" s="35">
        <v>0</v>
      </c>
      <c r="O227" s="35">
        <v>0</v>
      </c>
      <c r="P227" s="35">
        <v>0</v>
      </c>
      <c r="Q227" s="34">
        <v>0</v>
      </c>
      <c r="R227" s="34"/>
      <c r="S227" s="34">
        <v>0</v>
      </c>
      <c r="T227" s="34">
        <v>411396</v>
      </c>
      <c r="U227" s="38"/>
      <c r="W227" s="59" t="s">
        <v>195</v>
      </c>
      <c r="X227" s="55" t="s">
        <v>364</v>
      </c>
      <c r="Y227" s="55"/>
      <c r="Z227" s="55"/>
      <c r="AA227" s="57"/>
    </row>
    <row r="228" spans="1:27" ht="9.75" customHeight="1">
      <c r="A228" s="13" t="s">
        <v>702</v>
      </c>
      <c r="B228" s="34">
        <v>0</v>
      </c>
      <c r="C228" s="34">
        <v>0</v>
      </c>
      <c r="D228" s="34">
        <v>23728</v>
      </c>
      <c r="E228" s="34">
        <v>3324</v>
      </c>
      <c r="F228" s="34">
        <v>9566</v>
      </c>
      <c r="G228" s="34">
        <v>0</v>
      </c>
      <c r="H228" s="34">
        <v>0</v>
      </c>
      <c r="I228" s="34">
        <v>36618</v>
      </c>
      <c r="J228" s="34"/>
      <c r="K228" s="35">
        <v>0</v>
      </c>
      <c r="L228" s="35">
        <v>0</v>
      </c>
      <c r="M228" s="35">
        <v>0</v>
      </c>
      <c r="N228" s="35">
        <v>0</v>
      </c>
      <c r="O228" s="35">
        <v>0</v>
      </c>
      <c r="P228" s="35">
        <v>0</v>
      </c>
      <c r="Q228" s="34">
        <v>0</v>
      </c>
      <c r="R228" s="34"/>
      <c r="S228" s="34">
        <v>0</v>
      </c>
      <c r="T228" s="34">
        <v>36618</v>
      </c>
      <c r="U228" s="38"/>
      <c r="W228" s="59" t="s">
        <v>365</v>
      </c>
      <c r="X228" s="55" t="s">
        <v>366</v>
      </c>
      <c r="Y228" s="55"/>
      <c r="Z228" s="55"/>
      <c r="AA228" s="57"/>
    </row>
    <row r="229" spans="1:27" ht="9.75" customHeight="1">
      <c r="A229" s="13" t="s">
        <v>367</v>
      </c>
      <c r="B229" s="34">
        <v>449873</v>
      </c>
      <c r="C229" s="34">
        <v>0</v>
      </c>
      <c r="D229" s="34">
        <v>14830</v>
      </c>
      <c r="E229" s="34">
        <v>41931</v>
      </c>
      <c r="F229" s="34">
        <v>77782</v>
      </c>
      <c r="G229" s="34">
        <v>22801</v>
      </c>
      <c r="H229" s="34">
        <v>0</v>
      </c>
      <c r="I229" s="34">
        <v>607217</v>
      </c>
      <c r="J229" s="34"/>
      <c r="K229" s="35">
        <v>0</v>
      </c>
      <c r="L229" s="35">
        <v>0</v>
      </c>
      <c r="M229" s="35">
        <v>0</v>
      </c>
      <c r="N229" s="35">
        <v>0</v>
      </c>
      <c r="O229" s="35">
        <v>0</v>
      </c>
      <c r="P229" s="35">
        <v>0</v>
      </c>
      <c r="Q229" s="34">
        <v>0</v>
      </c>
      <c r="R229" s="34"/>
      <c r="S229" s="34">
        <v>0</v>
      </c>
      <c r="T229" s="34">
        <v>607217</v>
      </c>
      <c r="U229" s="38"/>
      <c r="W229" s="59" t="s">
        <v>192</v>
      </c>
      <c r="X229" s="55" t="s">
        <v>367</v>
      </c>
      <c r="Y229" s="55"/>
      <c r="Z229" s="55"/>
      <c r="AA229" s="57"/>
    </row>
    <row r="230" spans="1:27" ht="9.75" customHeight="1">
      <c r="A230" s="13" t="s">
        <v>716</v>
      </c>
      <c r="B230" s="34">
        <v>0</v>
      </c>
      <c r="C230" s="34">
        <v>0</v>
      </c>
      <c r="D230" s="34">
        <v>0</v>
      </c>
      <c r="E230" s="34">
        <v>4114</v>
      </c>
      <c r="F230" s="34">
        <v>12244</v>
      </c>
      <c r="G230" s="34">
        <v>0</v>
      </c>
      <c r="H230" s="34">
        <v>0</v>
      </c>
      <c r="I230" s="34">
        <v>16358</v>
      </c>
      <c r="J230" s="34"/>
      <c r="K230" s="35">
        <v>0</v>
      </c>
      <c r="L230" s="35">
        <v>0</v>
      </c>
      <c r="M230" s="35">
        <v>0</v>
      </c>
      <c r="N230" s="35">
        <v>0</v>
      </c>
      <c r="O230" s="35">
        <v>0</v>
      </c>
      <c r="P230" s="35">
        <v>0</v>
      </c>
      <c r="Q230" s="34">
        <v>0</v>
      </c>
      <c r="R230" s="34"/>
      <c r="S230" s="34">
        <v>0</v>
      </c>
      <c r="T230" s="34">
        <v>16358</v>
      </c>
      <c r="U230" s="38"/>
      <c r="W230" s="59" t="s">
        <v>615</v>
      </c>
      <c r="X230" s="55" t="s">
        <v>616</v>
      </c>
      <c r="Y230" s="55"/>
      <c r="Z230" s="55"/>
      <c r="AA230" s="57"/>
    </row>
    <row r="231" spans="1:27" ht="9.75" customHeight="1">
      <c r="A231" s="13" t="s">
        <v>368</v>
      </c>
      <c r="B231" s="34">
        <v>418718</v>
      </c>
      <c r="C231" s="34">
        <v>0</v>
      </c>
      <c r="D231" s="34">
        <v>93118</v>
      </c>
      <c r="E231" s="34">
        <v>164384</v>
      </c>
      <c r="F231" s="34">
        <v>88226</v>
      </c>
      <c r="G231" s="34">
        <v>106857</v>
      </c>
      <c r="H231" s="34">
        <v>0</v>
      </c>
      <c r="I231" s="34">
        <v>871303</v>
      </c>
      <c r="J231" s="34"/>
      <c r="K231" s="35">
        <v>0</v>
      </c>
      <c r="L231" s="35">
        <v>0</v>
      </c>
      <c r="M231" s="35">
        <v>0</v>
      </c>
      <c r="N231" s="35">
        <v>0</v>
      </c>
      <c r="O231" s="35">
        <v>0</v>
      </c>
      <c r="P231" s="35">
        <v>0</v>
      </c>
      <c r="Q231" s="34">
        <v>0</v>
      </c>
      <c r="R231" s="34"/>
      <c r="S231" s="34">
        <v>0</v>
      </c>
      <c r="T231" s="34">
        <v>871303</v>
      </c>
      <c r="U231" s="38"/>
      <c r="W231" s="59" t="s">
        <v>196</v>
      </c>
      <c r="X231" s="55" t="s">
        <v>368</v>
      </c>
      <c r="Y231" s="55"/>
      <c r="Z231" s="55"/>
      <c r="AA231" s="57"/>
    </row>
    <row r="232" spans="1:27" ht="9.75" customHeight="1">
      <c r="A232" s="13" t="s">
        <v>728</v>
      </c>
      <c r="B232" s="34">
        <v>0</v>
      </c>
      <c r="C232" s="34">
        <v>0</v>
      </c>
      <c r="D232" s="34">
        <v>20762</v>
      </c>
      <c r="E232" s="34">
        <v>5582</v>
      </c>
      <c r="F232" s="34">
        <v>17218</v>
      </c>
      <c r="G232" s="34">
        <v>0</v>
      </c>
      <c r="H232" s="34">
        <v>0</v>
      </c>
      <c r="I232" s="34">
        <v>43562</v>
      </c>
      <c r="J232" s="34"/>
      <c r="K232" s="35">
        <v>0</v>
      </c>
      <c r="L232" s="35">
        <v>0</v>
      </c>
      <c r="M232" s="35">
        <v>0</v>
      </c>
      <c r="N232" s="35">
        <v>0</v>
      </c>
      <c r="O232" s="35">
        <v>0</v>
      </c>
      <c r="P232" s="35">
        <v>0</v>
      </c>
      <c r="Q232" s="34">
        <v>0</v>
      </c>
      <c r="R232" s="34"/>
      <c r="S232" s="34">
        <v>0</v>
      </c>
      <c r="T232" s="34">
        <v>43562</v>
      </c>
      <c r="U232" s="38"/>
      <c r="W232" s="59" t="s">
        <v>369</v>
      </c>
      <c r="X232" s="55" t="s">
        <v>370</v>
      </c>
      <c r="Y232" s="55"/>
      <c r="Z232" s="55"/>
      <c r="AA232" s="57"/>
    </row>
    <row r="233" spans="1:27" ht="9.75" customHeight="1">
      <c r="A233" s="13" t="s">
        <v>371</v>
      </c>
      <c r="B233" s="34">
        <v>2662582</v>
      </c>
      <c r="C233" s="34">
        <v>484483</v>
      </c>
      <c r="D233" s="34">
        <v>69701</v>
      </c>
      <c r="E233" s="34">
        <v>129947</v>
      </c>
      <c r="F233" s="34">
        <v>550506</v>
      </c>
      <c r="G233" s="34">
        <v>147554</v>
      </c>
      <c r="H233" s="34">
        <v>0</v>
      </c>
      <c r="I233" s="34">
        <v>4044773</v>
      </c>
      <c r="J233" s="34"/>
      <c r="K233" s="35">
        <v>0</v>
      </c>
      <c r="L233" s="35">
        <v>0</v>
      </c>
      <c r="M233" s="35">
        <v>0</v>
      </c>
      <c r="N233" s="35">
        <v>0</v>
      </c>
      <c r="O233" s="35">
        <v>0</v>
      </c>
      <c r="P233" s="35">
        <v>0</v>
      </c>
      <c r="Q233" s="34">
        <v>0</v>
      </c>
      <c r="R233" s="34"/>
      <c r="S233" s="34">
        <v>0</v>
      </c>
      <c r="T233" s="34">
        <v>4044773</v>
      </c>
      <c r="U233" s="38"/>
      <c r="W233" s="59" t="s">
        <v>268</v>
      </c>
      <c r="X233" s="55" t="s">
        <v>371</v>
      </c>
      <c r="Y233" s="55"/>
      <c r="Z233" s="55"/>
      <c r="AA233" s="57"/>
    </row>
    <row r="234" spans="1:27" ht="9.75" customHeight="1">
      <c r="A234" s="13" t="s">
        <v>372</v>
      </c>
      <c r="B234" s="34">
        <v>376869</v>
      </c>
      <c r="C234" s="34">
        <v>0</v>
      </c>
      <c r="D234" s="34">
        <v>75633</v>
      </c>
      <c r="E234" s="34">
        <v>110207</v>
      </c>
      <c r="F234" s="34">
        <v>100489</v>
      </c>
      <c r="G234" s="34">
        <v>76359</v>
      </c>
      <c r="H234" s="34">
        <v>0</v>
      </c>
      <c r="I234" s="34">
        <v>739557</v>
      </c>
      <c r="J234" s="34"/>
      <c r="K234" s="35">
        <v>0</v>
      </c>
      <c r="L234" s="35">
        <v>0</v>
      </c>
      <c r="M234" s="35">
        <v>0</v>
      </c>
      <c r="N234" s="35">
        <v>0</v>
      </c>
      <c r="O234" s="35">
        <v>0</v>
      </c>
      <c r="P234" s="35">
        <v>0</v>
      </c>
      <c r="Q234" s="34">
        <v>0</v>
      </c>
      <c r="R234" s="34"/>
      <c r="S234" s="34">
        <v>0</v>
      </c>
      <c r="T234" s="34">
        <v>739557</v>
      </c>
      <c r="U234" s="38"/>
      <c r="W234" s="59" t="s">
        <v>197</v>
      </c>
      <c r="X234" s="55" t="s">
        <v>372</v>
      </c>
      <c r="Y234" s="55"/>
      <c r="Z234" s="55"/>
      <c r="AA234" s="57"/>
    </row>
    <row r="235" spans="1:27" ht="9.75" customHeight="1">
      <c r="A235" s="13" t="s">
        <v>373</v>
      </c>
      <c r="B235" s="34">
        <v>87622</v>
      </c>
      <c r="C235" s="34">
        <v>0</v>
      </c>
      <c r="D235" s="34">
        <v>0</v>
      </c>
      <c r="E235" s="34">
        <v>10727</v>
      </c>
      <c r="F235" s="34">
        <v>24702</v>
      </c>
      <c r="G235" s="34">
        <v>12920</v>
      </c>
      <c r="H235" s="34">
        <v>0</v>
      </c>
      <c r="I235" s="34">
        <v>135971</v>
      </c>
      <c r="J235" s="34"/>
      <c r="K235" s="35">
        <v>0</v>
      </c>
      <c r="L235" s="35">
        <v>0</v>
      </c>
      <c r="M235" s="35">
        <v>0</v>
      </c>
      <c r="N235" s="35">
        <v>0</v>
      </c>
      <c r="O235" s="35">
        <v>0</v>
      </c>
      <c r="P235" s="35">
        <v>0</v>
      </c>
      <c r="Q235" s="34">
        <v>0</v>
      </c>
      <c r="R235" s="34"/>
      <c r="S235" s="34">
        <v>0</v>
      </c>
      <c r="T235" s="34">
        <v>135971</v>
      </c>
      <c r="U235" s="38"/>
      <c r="W235" s="59" t="s">
        <v>198</v>
      </c>
      <c r="X235" s="55" t="s">
        <v>373</v>
      </c>
      <c r="Y235" s="55"/>
      <c r="Z235" s="55"/>
      <c r="AA235" s="57"/>
    </row>
    <row r="236" spans="1:27" ht="9.75" customHeight="1">
      <c r="A236" s="13" t="s">
        <v>374</v>
      </c>
      <c r="B236" s="34">
        <v>280129</v>
      </c>
      <c r="C236" s="34">
        <v>0</v>
      </c>
      <c r="D236" s="34">
        <v>48939</v>
      </c>
      <c r="E236" s="34">
        <v>82690</v>
      </c>
      <c r="F236" s="34">
        <v>81116</v>
      </c>
      <c r="G236" s="34">
        <v>54654</v>
      </c>
      <c r="H236" s="34">
        <v>0</v>
      </c>
      <c r="I236" s="34">
        <v>547528</v>
      </c>
      <c r="J236" s="34"/>
      <c r="K236" s="35">
        <v>0</v>
      </c>
      <c r="L236" s="35">
        <v>0</v>
      </c>
      <c r="M236" s="35">
        <v>0</v>
      </c>
      <c r="N236" s="35">
        <v>0</v>
      </c>
      <c r="O236" s="35">
        <v>0</v>
      </c>
      <c r="P236" s="35">
        <v>0</v>
      </c>
      <c r="Q236" s="34">
        <v>0</v>
      </c>
      <c r="R236" s="34"/>
      <c r="S236" s="34">
        <v>0</v>
      </c>
      <c r="T236" s="34">
        <v>547528</v>
      </c>
      <c r="U236" s="38"/>
      <c r="W236" s="59" t="s">
        <v>199</v>
      </c>
      <c r="X236" s="55" t="s">
        <v>374</v>
      </c>
      <c r="Y236" s="55"/>
      <c r="Z236" s="55"/>
      <c r="AA236" s="57"/>
    </row>
    <row r="237" spans="1:27" ht="9.75" customHeight="1">
      <c r="A237" s="13" t="s">
        <v>375</v>
      </c>
      <c r="B237" s="34">
        <v>704798</v>
      </c>
      <c r="C237" s="34">
        <v>0</v>
      </c>
      <c r="D237" s="34">
        <v>41079</v>
      </c>
      <c r="E237" s="34">
        <v>95824</v>
      </c>
      <c r="F237" s="34">
        <v>156556</v>
      </c>
      <c r="G237" s="34">
        <v>41546</v>
      </c>
      <c r="H237" s="34">
        <v>0</v>
      </c>
      <c r="I237" s="34">
        <v>1039803</v>
      </c>
      <c r="J237" s="34"/>
      <c r="K237" s="35">
        <v>0</v>
      </c>
      <c r="L237" s="35">
        <v>0</v>
      </c>
      <c r="M237" s="35">
        <v>0</v>
      </c>
      <c r="N237" s="35">
        <v>0</v>
      </c>
      <c r="O237" s="35">
        <v>0</v>
      </c>
      <c r="P237" s="35">
        <v>0</v>
      </c>
      <c r="Q237" s="34">
        <v>0</v>
      </c>
      <c r="R237" s="34"/>
      <c r="S237" s="34">
        <v>0</v>
      </c>
      <c r="T237" s="34">
        <v>1039803</v>
      </c>
      <c r="U237" s="38"/>
      <c r="W237" s="59" t="s">
        <v>200</v>
      </c>
      <c r="X237" s="55" t="s">
        <v>375</v>
      </c>
      <c r="Y237" s="55"/>
      <c r="Z237" s="55"/>
      <c r="AA237" s="57"/>
    </row>
    <row r="238" spans="1:27" ht="9.75" customHeight="1">
      <c r="A238" s="13" t="s">
        <v>376</v>
      </c>
      <c r="B238" s="34">
        <v>1248335</v>
      </c>
      <c r="C238" s="34">
        <v>0</v>
      </c>
      <c r="D238" s="34">
        <v>72667</v>
      </c>
      <c r="E238" s="34">
        <v>148930</v>
      </c>
      <c r="F238" s="34">
        <v>250838</v>
      </c>
      <c r="G238" s="34">
        <v>111162</v>
      </c>
      <c r="H238" s="34">
        <v>0</v>
      </c>
      <c r="I238" s="34">
        <v>1831932</v>
      </c>
      <c r="J238" s="34"/>
      <c r="K238" s="35">
        <v>0</v>
      </c>
      <c r="L238" s="35">
        <v>0</v>
      </c>
      <c r="M238" s="35">
        <v>0</v>
      </c>
      <c r="N238" s="35">
        <v>0</v>
      </c>
      <c r="O238" s="35">
        <v>0</v>
      </c>
      <c r="P238" s="35">
        <v>0</v>
      </c>
      <c r="Q238" s="34">
        <v>0</v>
      </c>
      <c r="R238" s="34"/>
      <c r="S238" s="34">
        <v>0</v>
      </c>
      <c r="T238" s="34">
        <v>1831932</v>
      </c>
      <c r="U238" s="38"/>
      <c r="W238" s="59" t="s">
        <v>201</v>
      </c>
      <c r="X238" s="55" t="s">
        <v>376</v>
      </c>
      <c r="Y238" s="55"/>
      <c r="Z238" s="55"/>
      <c r="AA238" s="57"/>
    </row>
    <row r="239" spans="1:27" ht="9.75" customHeight="1">
      <c r="A239" s="13" t="s">
        <v>377</v>
      </c>
      <c r="B239" s="34">
        <v>1226636</v>
      </c>
      <c r="C239" s="34">
        <v>84006</v>
      </c>
      <c r="D239" s="34">
        <v>114191</v>
      </c>
      <c r="E239" s="34">
        <v>31752</v>
      </c>
      <c r="F239" s="34">
        <v>64946</v>
      </c>
      <c r="G239" s="34">
        <v>81519</v>
      </c>
      <c r="H239" s="34">
        <v>0</v>
      </c>
      <c r="I239" s="34">
        <v>1603050</v>
      </c>
      <c r="J239" s="34"/>
      <c r="K239" s="35">
        <v>0</v>
      </c>
      <c r="L239" s="35">
        <v>0</v>
      </c>
      <c r="M239" s="35">
        <v>0</v>
      </c>
      <c r="N239" s="35">
        <v>0</v>
      </c>
      <c r="O239" s="35">
        <v>0</v>
      </c>
      <c r="P239" s="35">
        <v>0</v>
      </c>
      <c r="Q239" s="34">
        <v>0</v>
      </c>
      <c r="R239" s="34"/>
      <c r="S239" s="34">
        <v>0</v>
      </c>
      <c r="T239" s="34">
        <v>1603050</v>
      </c>
      <c r="U239" s="38"/>
      <c r="W239" s="59" t="s">
        <v>202</v>
      </c>
      <c r="X239" s="55" t="s">
        <v>377</v>
      </c>
      <c r="Y239" s="55"/>
      <c r="Z239" s="55"/>
      <c r="AA239" s="57"/>
    </row>
    <row r="240" spans="1:27" ht="9.75" customHeight="1">
      <c r="A240" s="13" t="s">
        <v>378</v>
      </c>
      <c r="B240" s="34">
        <v>1986848</v>
      </c>
      <c r="C240" s="34">
        <v>0</v>
      </c>
      <c r="D240" s="34">
        <v>0</v>
      </c>
      <c r="E240" s="34">
        <v>226472</v>
      </c>
      <c r="F240" s="34">
        <v>644132</v>
      </c>
      <c r="G240" s="34">
        <v>61531</v>
      </c>
      <c r="H240" s="34">
        <v>0</v>
      </c>
      <c r="I240" s="34">
        <v>2918983</v>
      </c>
      <c r="J240" s="34"/>
      <c r="K240" s="35">
        <v>0</v>
      </c>
      <c r="L240" s="35">
        <v>0</v>
      </c>
      <c r="M240" s="35">
        <v>0</v>
      </c>
      <c r="N240" s="35">
        <v>0</v>
      </c>
      <c r="O240" s="35">
        <v>0</v>
      </c>
      <c r="P240" s="35">
        <v>0</v>
      </c>
      <c r="Q240" s="34">
        <v>0</v>
      </c>
      <c r="R240" s="34"/>
      <c r="S240" s="34">
        <v>0</v>
      </c>
      <c r="T240" s="34">
        <v>2918983</v>
      </c>
      <c r="U240" s="38"/>
      <c r="W240" s="59" t="s">
        <v>269</v>
      </c>
      <c r="X240" s="55" t="s">
        <v>378</v>
      </c>
      <c r="Y240" s="55"/>
      <c r="Z240" s="55"/>
      <c r="AA240" s="57"/>
    </row>
    <row r="241" spans="1:27" ht="9.75" customHeight="1">
      <c r="A241" s="13" t="s">
        <v>710</v>
      </c>
      <c r="B241" s="34">
        <v>0</v>
      </c>
      <c r="C241" s="34">
        <v>0</v>
      </c>
      <c r="D241" s="34">
        <v>0</v>
      </c>
      <c r="E241" s="34">
        <v>25256</v>
      </c>
      <c r="F241" s="34">
        <v>81881</v>
      </c>
      <c r="G241" s="34">
        <v>0</v>
      </c>
      <c r="H241" s="34">
        <v>0</v>
      </c>
      <c r="I241" s="34">
        <v>107137</v>
      </c>
      <c r="J241" s="34"/>
      <c r="K241" s="35">
        <v>0</v>
      </c>
      <c r="L241" s="35">
        <v>0</v>
      </c>
      <c r="M241" s="35">
        <v>0</v>
      </c>
      <c r="N241" s="35">
        <v>0</v>
      </c>
      <c r="O241" s="35">
        <v>0</v>
      </c>
      <c r="P241" s="35">
        <v>0</v>
      </c>
      <c r="Q241" s="34">
        <v>0</v>
      </c>
      <c r="R241" s="34"/>
      <c r="S241" s="34">
        <v>0</v>
      </c>
      <c r="T241" s="34">
        <v>107137</v>
      </c>
      <c r="U241" s="38"/>
      <c r="W241" s="59" t="s">
        <v>617</v>
      </c>
      <c r="X241" s="55" t="s">
        <v>618</v>
      </c>
      <c r="Y241" s="55"/>
      <c r="Z241" s="55"/>
      <c r="AA241" s="57"/>
    </row>
    <row r="242" spans="1:27" ht="9.75" customHeight="1">
      <c r="A242" s="13" t="s">
        <v>752</v>
      </c>
      <c r="B242" s="34">
        <v>0</v>
      </c>
      <c r="C242" s="34">
        <v>0</v>
      </c>
      <c r="D242" s="34">
        <v>53388</v>
      </c>
      <c r="E242" s="34">
        <v>16925</v>
      </c>
      <c r="F242" s="34">
        <v>53949</v>
      </c>
      <c r="G242" s="34">
        <v>0</v>
      </c>
      <c r="H242" s="34">
        <v>0</v>
      </c>
      <c r="I242" s="34">
        <v>124262</v>
      </c>
      <c r="J242" s="34"/>
      <c r="K242" s="35">
        <v>0</v>
      </c>
      <c r="L242" s="35">
        <v>0</v>
      </c>
      <c r="M242" s="35">
        <v>0</v>
      </c>
      <c r="N242" s="35">
        <v>0</v>
      </c>
      <c r="O242" s="35">
        <v>0</v>
      </c>
      <c r="P242" s="35">
        <v>0</v>
      </c>
      <c r="Q242" s="34">
        <v>0</v>
      </c>
      <c r="R242" s="34"/>
      <c r="S242" s="34">
        <v>0</v>
      </c>
      <c r="T242" s="34">
        <v>124262</v>
      </c>
      <c r="U242" s="38"/>
      <c r="W242" s="59" t="s">
        <v>379</v>
      </c>
      <c r="X242" s="55" t="s">
        <v>380</v>
      </c>
      <c r="Y242" s="55"/>
      <c r="Z242" s="55"/>
      <c r="AA242" s="57"/>
    </row>
    <row r="243" spans="1:27" ht="9.75" customHeight="1">
      <c r="A243" s="13" t="s">
        <v>381</v>
      </c>
      <c r="B243" s="34">
        <v>612801</v>
      </c>
      <c r="C243" s="34">
        <v>0</v>
      </c>
      <c r="D243" s="34">
        <v>103810</v>
      </c>
      <c r="E243" s="34">
        <v>11668</v>
      </c>
      <c r="F243" s="34">
        <v>48136</v>
      </c>
      <c r="G243" s="34">
        <v>34086</v>
      </c>
      <c r="H243" s="34">
        <v>0</v>
      </c>
      <c r="I243" s="34">
        <v>810501</v>
      </c>
      <c r="J243" s="34"/>
      <c r="K243" s="35">
        <v>0</v>
      </c>
      <c r="L243" s="35">
        <v>0</v>
      </c>
      <c r="M243" s="35">
        <v>0</v>
      </c>
      <c r="N243" s="35">
        <v>0</v>
      </c>
      <c r="O243" s="35">
        <v>0</v>
      </c>
      <c r="P243" s="35">
        <v>0</v>
      </c>
      <c r="Q243" s="34">
        <v>0</v>
      </c>
      <c r="R243" s="34"/>
      <c r="S243" s="34">
        <v>0</v>
      </c>
      <c r="T243" s="34">
        <v>810501</v>
      </c>
      <c r="U243" s="38"/>
      <c r="W243" s="59" t="s">
        <v>203</v>
      </c>
      <c r="X243" s="55" t="s">
        <v>381</v>
      </c>
      <c r="Y243" s="55"/>
      <c r="Z243" s="55"/>
      <c r="AA243" s="57"/>
    </row>
    <row r="244" spans="1:27" ht="9.75" customHeight="1">
      <c r="A244" s="13" t="s">
        <v>717</v>
      </c>
      <c r="B244" s="34">
        <v>0</v>
      </c>
      <c r="C244" s="34">
        <v>0</v>
      </c>
      <c r="D244" s="34">
        <v>94912</v>
      </c>
      <c r="E244" s="34">
        <v>10939</v>
      </c>
      <c r="F244" s="34">
        <v>33671</v>
      </c>
      <c r="G244" s="34">
        <v>0</v>
      </c>
      <c r="H244" s="34">
        <v>0</v>
      </c>
      <c r="I244" s="34">
        <v>139522</v>
      </c>
      <c r="J244" s="34"/>
      <c r="K244" s="35">
        <v>0</v>
      </c>
      <c r="L244" s="35">
        <v>0</v>
      </c>
      <c r="M244" s="35">
        <v>0</v>
      </c>
      <c r="N244" s="35">
        <v>0</v>
      </c>
      <c r="O244" s="35">
        <v>0</v>
      </c>
      <c r="P244" s="35">
        <v>0</v>
      </c>
      <c r="Q244" s="34">
        <v>0</v>
      </c>
      <c r="R244" s="34"/>
      <c r="S244" s="34">
        <v>0</v>
      </c>
      <c r="T244" s="34">
        <v>139522</v>
      </c>
      <c r="U244" s="38"/>
      <c r="W244" s="59" t="s">
        <v>382</v>
      </c>
      <c r="X244" s="55" t="s">
        <v>383</v>
      </c>
      <c r="Y244" s="55"/>
      <c r="Z244" s="55"/>
      <c r="AA244" s="57"/>
    </row>
    <row r="245" spans="1:27" ht="9.75" customHeight="1">
      <c r="A245" s="13" t="s">
        <v>753</v>
      </c>
      <c r="B245" s="34">
        <v>1507127</v>
      </c>
      <c r="C245" s="34">
        <v>0</v>
      </c>
      <c r="D245" s="34">
        <v>18538</v>
      </c>
      <c r="E245" s="34">
        <v>465989</v>
      </c>
      <c r="F245" s="34">
        <v>363570</v>
      </c>
      <c r="G245" s="34">
        <v>244200</v>
      </c>
      <c r="H245" s="34">
        <v>0</v>
      </c>
      <c r="I245" s="34">
        <v>2599424</v>
      </c>
      <c r="J245" s="34"/>
      <c r="K245" s="35">
        <v>0</v>
      </c>
      <c r="L245" s="35">
        <v>0</v>
      </c>
      <c r="M245" s="35">
        <v>0</v>
      </c>
      <c r="N245" s="35">
        <v>0</v>
      </c>
      <c r="O245" s="35">
        <v>0</v>
      </c>
      <c r="P245" s="35">
        <v>0</v>
      </c>
      <c r="Q245" s="34">
        <v>0</v>
      </c>
      <c r="R245" s="34"/>
      <c r="S245" s="34">
        <v>0</v>
      </c>
      <c r="T245" s="34">
        <v>2599424</v>
      </c>
      <c r="U245" s="38"/>
      <c r="W245" s="59" t="s">
        <v>204</v>
      </c>
      <c r="X245" s="55" t="s">
        <v>384</v>
      </c>
      <c r="Y245" s="55"/>
      <c r="Z245" s="55"/>
      <c r="AA245" s="57"/>
    </row>
    <row r="246" spans="1:27" ht="9.75" customHeight="1">
      <c r="A246" s="13" t="s">
        <v>720</v>
      </c>
      <c r="B246" s="34">
        <v>884661</v>
      </c>
      <c r="C246" s="34">
        <v>0</v>
      </c>
      <c r="D246" s="34">
        <v>14089</v>
      </c>
      <c r="E246" s="34">
        <v>78875</v>
      </c>
      <c r="F246" s="34">
        <v>237758</v>
      </c>
      <c r="G246" s="34">
        <v>86715</v>
      </c>
      <c r="H246" s="34">
        <v>0</v>
      </c>
      <c r="I246" s="34">
        <v>1302098</v>
      </c>
      <c r="J246" s="34"/>
      <c r="K246" s="35">
        <v>0</v>
      </c>
      <c r="L246" s="35">
        <v>0</v>
      </c>
      <c r="M246" s="35">
        <v>0</v>
      </c>
      <c r="N246" s="35">
        <v>0</v>
      </c>
      <c r="O246" s="35">
        <v>0</v>
      </c>
      <c r="P246" s="35">
        <v>0</v>
      </c>
      <c r="Q246" s="34">
        <v>0</v>
      </c>
      <c r="R246" s="34"/>
      <c r="S246" s="34">
        <v>0</v>
      </c>
      <c r="T246" s="34">
        <v>1302098</v>
      </c>
      <c r="U246" s="38"/>
      <c r="W246" s="59" t="s">
        <v>205</v>
      </c>
      <c r="X246" s="55" t="s">
        <v>385</v>
      </c>
      <c r="Y246" s="55"/>
      <c r="Z246" s="55"/>
      <c r="AA246" s="57"/>
    </row>
    <row r="247" spans="1:27" ht="9.75" customHeight="1">
      <c r="A247" s="13" t="s">
        <v>386</v>
      </c>
      <c r="B247" s="34">
        <v>217042</v>
      </c>
      <c r="C247" s="34">
        <v>0</v>
      </c>
      <c r="D247" s="34">
        <v>0</v>
      </c>
      <c r="E247" s="34">
        <v>8869</v>
      </c>
      <c r="F247" s="34">
        <v>58981</v>
      </c>
      <c r="G247" s="34">
        <v>8984</v>
      </c>
      <c r="H247" s="34">
        <v>0</v>
      </c>
      <c r="I247" s="34">
        <v>293876</v>
      </c>
      <c r="J247" s="34"/>
      <c r="K247" s="35">
        <v>0</v>
      </c>
      <c r="L247" s="35">
        <v>0</v>
      </c>
      <c r="M247" s="35">
        <v>0</v>
      </c>
      <c r="N247" s="35">
        <v>0</v>
      </c>
      <c r="O247" s="35">
        <v>0</v>
      </c>
      <c r="P247" s="35">
        <v>0</v>
      </c>
      <c r="Q247" s="34">
        <v>0</v>
      </c>
      <c r="R247" s="34"/>
      <c r="S247" s="34">
        <v>0</v>
      </c>
      <c r="T247" s="34">
        <v>293876</v>
      </c>
      <c r="U247" s="38"/>
      <c r="W247" s="59" t="s">
        <v>206</v>
      </c>
      <c r="X247" s="55" t="s">
        <v>386</v>
      </c>
      <c r="Y247" s="55"/>
      <c r="Z247" s="55"/>
      <c r="AA247" s="57"/>
    </row>
    <row r="248" spans="1:27" ht="9.75" customHeight="1">
      <c r="A248" s="13" t="s">
        <v>737</v>
      </c>
      <c r="B248" s="34">
        <v>28481</v>
      </c>
      <c r="C248" s="34">
        <v>0</v>
      </c>
      <c r="D248" s="34">
        <v>0</v>
      </c>
      <c r="E248" s="34">
        <v>2682</v>
      </c>
      <c r="F248" s="34">
        <v>9143</v>
      </c>
      <c r="G248" s="34">
        <v>0</v>
      </c>
      <c r="H248" s="34">
        <v>0</v>
      </c>
      <c r="I248" s="34">
        <v>40306</v>
      </c>
      <c r="J248" s="34"/>
      <c r="K248" s="35">
        <v>0</v>
      </c>
      <c r="L248" s="35">
        <v>0</v>
      </c>
      <c r="M248" s="35">
        <v>0</v>
      </c>
      <c r="N248" s="35">
        <v>0</v>
      </c>
      <c r="O248" s="35">
        <v>0</v>
      </c>
      <c r="P248" s="35">
        <v>0</v>
      </c>
      <c r="Q248" s="34">
        <v>0</v>
      </c>
      <c r="R248" s="34"/>
      <c r="S248" s="34">
        <v>0</v>
      </c>
      <c r="T248" s="34">
        <v>40306</v>
      </c>
      <c r="U248" s="38"/>
      <c r="W248" s="59" t="s">
        <v>207</v>
      </c>
      <c r="X248" s="55" t="s">
        <v>387</v>
      </c>
      <c r="Y248" s="55"/>
      <c r="Z248" s="55"/>
      <c r="AA248" s="57"/>
    </row>
    <row r="249" spans="1:27" ht="9.75" customHeight="1">
      <c r="A249" s="13" t="s">
        <v>388</v>
      </c>
      <c r="B249" s="34">
        <v>48559</v>
      </c>
      <c r="C249" s="34">
        <v>0</v>
      </c>
      <c r="D249" s="34">
        <v>34109</v>
      </c>
      <c r="E249" s="34">
        <v>3165</v>
      </c>
      <c r="F249" s="34">
        <v>17383</v>
      </c>
      <c r="G249" s="34">
        <v>20627</v>
      </c>
      <c r="H249" s="34">
        <v>0</v>
      </c>
      <c r="I249" s="34">
        <v>123843</v>
      </c>
      <c r="J249" s="34"/>
      <c r="K249" s="35">
        <v>0</v>
      </c>
      <c r="L249" s="35">
        <v>0</v>
      </c>
      <c r="M249" s="35">
        <v>0</v>
      </c>
      <c r="N249" s="35">
        <v>0</v>
      </c>
      <c r="O249" s="35">
        <v>0</v>
      </c>
      <c r="P249" s="35">
        <v>0</v>
      </c>
      <c r="Q249" s="34">
        <v>0</v>
      </c>
      <c r="R249" s="34"/>
      <c r="S249" s="34">
        <v>0</v>
      </c>
      <c r="T249" s="34">
        <v>123843</v>
      </c>
      <c r="U249" s="38"/>
      <c r="W249" s="59" t="s">
        <v>208</v>
      </c>
      <c r="X249" s="55" t="s">
        <v>388</v>
      </c>
      <c r="Y249" s="55"/>
      <c r="Z249" s="55"/>
      <c r="AA249" s="57"/>
    </row>
    <row r="250" spans="1:27" ht="9.75" customHeight="1">
      <c r="A250" s="13" t="s">
        <v>389</v>
      </c>
      <c r="B250" s="34">
        <v>4250324</v>
      </c>
      <c r="C250" s="34">
        <v>1260288</v>
      </c>
      <c r="D250" s="34">
        <v>255669</v>
      </c>
      <c r="E250" s="34">
        <v>969745</v>
      </c>
      <c r="F250" s="34">
        <v>1171943</v>
      </c>
      <c r="G250" s="34">
        <v>75073</v>
      </c>
      <c r="H250" s="34">
        <v>0</v>
      </c>
      <c r="I250" s="34">
        <v>7983042</v>
      </c>
      <c r="J250" s="34"/>
      <c r="K250" s="35">
        <v>0</v>
      </c>
      <c r="L250" s="35">
        <v>0</v>
      </c>
      <c r="M250" s="35">
        <v>0</v>
      </c>
      <c r="N250" s="35">
        <v>0</v>
      </c>
      <c r="O250" s="35">
        <v>0</v>
      </c>
      <c r="P250" s="35">
        <v>0</v>
      </c>
      <c r="Q250" s="34">
        <v>0</v>
      </c>
      <c r="R250" s="34"/>
      <c r="S250" s="34">
        <v>0</v>
      </c>
      <c r="T250" s="34">
        <v>7983042</v>
      </c>
      <c r="U250" s="38"/>
      <c r="W250" s="59" t="s">
        <v>209</v>
      </c>
      <c r="X250" s="55" t="s">
        <v>389</v>
      </c>
      <c r="Y250" s="55"/>
      <c r="Z250" s="55"/>
      <c r="AA250" s="57"/>
    </row>
    <row r="251" spans="1:27" ht="9.75" customHeight="1">
      <c r="A251" s="13" t="s">
        <v>744</v>
      </c>
      <c r="B251" s="34">
        <v>0</v>
      </c>
      <c r="C251" s="34">
        <v>0</v>
      </c>
      <c r="D251" s="34">
        <v>0</v>
      </c>
      <c r="E251" s="34">
        <v>42190</v>
      </c>
      <c r="F251" s="34">
        <v>125989</v>
      </c>
      <c r="G251" s="34">
        <v>97608</v>
      </c>
      <c r="H251" s="34">
        <v>0</v>
      </c>
      <c r="I251" s="34">
        <v>265787</v>
      </c>
      <c r="J251" s="34"/>
      <c r="K251" s="35">
        <v>0</v>
      </c>
      <c r="L251" s="35">
        <v>0</v>
      </c>
      <c r="M251" s="35">
        <v>0</v>
      </c>
      <c r="N251" s="35">
        <v>0</v>
      </c>
      <c r="O251" s="35">
        <v>0</v>
      </c>
      <c r="P251" s="35">
        <v>0</v>
      </c>
      <c r="Q251" s="34">
        <v>0</v>
      </c>
      <c r="R251" s="34"/>
      <c r="S251" s="34">
        <v>0</v>
      </c>
      <c r="T251" s="34">
        <v>265787</v>
      </c>
      <c r="U251" s="38"/>
      <c r="W251" s="59" t="s">
        <v>619</v>
      </c>
      <c r="X251" s="55" t="s">
        <v>620</v>
      </c>
      <c r="Y251" s="55"/>
      <c r="Z251" s="55"/>
      <c r="AA251" s="57"/>
    </row>
    <row r="252" spans="1:27" ht="9.75" customHeight="1">
      <c r="A252" s="13" t="s">
        <v>390</v>
      </c>
      <c r="B252" s="34">
        <v>861241</v>
      </c>
      <c r="C252" s="34">
        <v>0</v>
      </c>
      <c r="D252" s="34">
        <v>74521</v>
      </c>
      <c r="E252" s="34">
        <v>11999</v>
      </c>
      <c r="F252" s="34">
        <v>110494</v>
      </c>
      <c r="G252" s="34">
        <v>29494</v>
      </c>
      <c r="H252" s="34">
        <v>84</v>
      </c>
      <c r="I252" s="34">
        <v>1087833</v>
      </c>
      <c r="J252" s="34"/>
      <c r="K252" s="35">
        <v>0</v>
      </c>
      <c r="L252" s="35">
        <v>0</v>
      </c>
      <c r="M252" s="35">
        <v>0</v>
      </c>
      <c r="N252" s="35">
        <v>0</v>
      </c>
      <c r="O252" s="35">
        <v>0</v>
      </c>
      <c r="P252" s="35">
        <v>0</v>
      </c>
      <c r="Q252" s="34">
        <v>0</v>
      </c>
      <c r="R252" s="34"/>
      <c r="S252" s="34">
        <v>0</v>
      </c>
      <c r="T252" s="34">
        <v>1087833</v>
      </c>
      <c r="U252" s="38"/>
      <c r="W252" s="59" t="s">
        <v>210</v>
      </c>
      <c r="X252" s="55" t="s">
        <v>390</v>
      </c>
      <c r="Y252" s="55"/>
      <c r="Z252" s="55"/>
      <c r="AA252" s="57"/>
    </row>
    <row r="253" spans="1:27" ht="9.75" customHeight="1">
      <c r="A253" s="13" t="s">
        <v>391</v>
      </c>
      <c r="B253" s="34">
        <v>434615</v>
      </c>
      <c r="C253" s="34">
        <v>0</v>
      </c>
      <c r="D253" s="34">
        <v>0</v>
      </c>
      <c r="E253" s="34">
        <v>54631</v>
      </c>
      <c r="F253" s="34">
        <v>131070</v>
      </c>
      <c r="G253" s="34">
        <v>31205</v>
      </c>
      <c r="H253" s="34">
        <v>0</v>
      </c>
      <c r="I253" s="34">
        <v>651521</v>
      </c>
      <c r="J253" s="34"/>
      <c r="K253" s="35">
        <v>0</v>
      </c>
      <c r="L253" s="35">
        <v>0</v>
      </c>
      <c r="M253" s="35">
        <v>0</v>
      </c>
      <c r="N253" s="35">
        <v>0</v>
      </c>
      <c r="O253" s="35">
        <v>0</v>
      </c>
      <c r="P253" s="35">
        <v>0</v>
      </c>
      <c r="Q253" s="34">
        <v>0</v>
      </c>
      <c r="R253" s="34"/>
      <c r="S253" s="34">
        <v>0</v>
      </c>
      <c r="T253" s="34">
        <v>651521</v>
      </c>
      <c r="U253" s="38"/>
      <c r="W253" s="59" t="s">
        <v>211</v>
      </c>
      <c r="X253" s="55" t="s">
        <v>391</v>
      </c>
      <c r="Y253" s="55"/>
      <c r="Z253" s="55"/>
      <c r="AA253" s="57"/>
    </row>
    <row r="254" spans="1:27" ht="9.75" customHeight="1">
      <c r="A254" s="13" t="s">
        <v>682</v>
      </c>
      <c r="B254" s="34">
        <v>0</v>
      </c>
      <c r="C254" s="34">
        <v>0</v>
      </c>
      <c r="D254" s="34">
        <v>0</v>
      </c>
      <c r="E254" s="34">
        <v>3324</v>
      </c>
      <c r="F254" s="34">
        <v>9566</v>
      </c>
      <c r="G254" s="34">
        <v>0</v>
      </c>
      <c r="H254" s="34">
        <v>0</v>
      </c>
      <c r="I254" s="34">
        <v>12890</v>
      </c>
      <c r="J254" s="34"/>
      <c r="K254" s="35">
        <v>0</v>
      </c>
      <c r="L254" s="35">
        <v>0</v>
      </c>
      <c r="M254" s="35">
        <v>0</v>
      </c>
      <c r="N254" s="35">
        <v>0</v>
      </c>
      <c r="O254" s="35">
        <v>0</v>
      </c>
      <c r="P254" s="35">
        <v>0</v>
      </c>
      <c r="Q254" s="34">
        <v>0</v>
      </c>
      <c r="R254" s="34"/>
      <c r="S254" s="34">
        <v>0</v>
      </c>
      <c r="T254" s="34">
        <v>12890</v>
      </c>
      <c r="U254" s="38"/>
      <c r="W254" s="59" t="s">
        <v>621</v>
      </c>
      <c r="X254" s="55" t="s">
        <v>622</v>
      </c>
      <c r="Y254" s="55"/>
      <c r="Z254" s="55"/>
      <c r="AA254" s="57"/>
    </row>
    <row r="255" spans="1:27" ht="9.75" customHeight="1">
      <c r="A255" s="13" t="s">
        <v>392</v>
      </c>
      <c r="B255" s="34">
        <v>1061194</v>
      </c>
      <c r="C255" s="34">
        <v>22050</v>
      </c>
      <c r="D255" s="34">
        <v>83790</v>
      </c>
      <c r="E255" s="34">
        <v>273791</v>
      </c>
      <c r="F255" s="34">
        <v>278670</v>
      </c>
      <c r="G255" s="34">
        <v>82858</v>
      </c>
      <c r="H255" s="34">
        <v>0</v>
      </c>
      <c r="I255" s="34">
        <v>1802353</v>
      </c>
      <c r="J255" s="34"/>
      <c r="K255" s="35">
        <v>0</v>
      </c>
      <c r="L255" s="35">
        <v>0</v>
      </c>
      <c r="M255" s="35">
        <v>0</v>
      </c>
      <c r="N255" s="35">
        <v>0</v>
      </c>
      <c r="O255" s="35">
        <v>0</v>
      </c>
      <c r="P255" s="35">
        <v>0</v>
      </c>
      <c r="Q255" s="34">
        <v>0</v>
      </c>
      <c r="R255" s="34"/>
      <c r="S255" s="34">
        <v>0</v>
      </c>
      <c r="T255" s="34">
        <v>1802353</v>
      </c>
      <c r="U255" s="38"/>
      <c r="W255" s="59" t="s">
        <v>212</v>
      </c>
      <c r="X255" s="55" t="s">
        <v>392</v>
      </c>
      <c r="Y255" s="55"/>
      <c r="Z255" s="55"/>
      <c r="AA255" s="57"/>
    </row>
    <row r="256" spans="1:27" ht="9.75" customHeight="1">
      <c r="A256" s="13" t="s">
        <v>393</v>
      </c>
      <c r="B256" s="34">
        <v>16089</v>
      </c>
      <c r="C256" s="34">
        <v>0</v>
      </c>
      <c r="D256" s="34">
        <v>0</v>
      </c>
      <c r="E256" s="34">
        <v>31718</v>
      </c>
      <c r="F256" s="34">
        <v>10623</v>
      </c>
      <c r="G256" s="34">
        <v>11626</v>
      </c>
      <c r="H256" s="34">
        <v>0</v>
      </c>
      <c r="I256" s="34">
        <v>70056</v>
      </c>
      <c r="J256" s="34"/>
      <c r="K256" s="35">
        <v>0</v>
      </c>
      <c r="L256" s="35">
        <v>0</v>
      </c>
      <c r="M256" s="35">
        <v>0</v>
      </c>
      <c r="N256" s="35">
        <v>0</v>
      </c>
      <c r="O256" s="35">
        <v>0</v>
      </c>
      <c r="P256" s="35">
        <v>0</v>
      </c>
      <c r="Q256" s="34">
        <v>0</v>
      </c>
      <c r="R256" s="34"/>
      <c r="S256" s="34">
        <v>0</v>
      </c>
      <c r="T256" s="34">
        <v>70056</v>
      </c>
      <c r="U256" s="38"/>
      <c r="W256" s="59" t="s">
        <v>213</v>
      </c>
      <c r="X256" s="55" t="s">
        <v>393</v>
      </c>
      <c r="Y256" s="55"/>
      <c r="Z256" s="55"/>
      <c r="AA256" s="57"/>
    </row>
    <row r="257" spans="1:27" ht="9.75" customHeight="1">
      <c r="A257" s="13" t="s">
        <v>394</v>
      </c>
      <c r="B257" s="34">
        <v>347257</v>
      </c>
      <c r="C257" s="34">
        <v>0</v>
      </c>
      <c r="D257" s="34">
        <v>51905</v>
      </c>
      <c r="E257" s="34">
        <v>86490</v>
      </c>
      <c r="F257" s="34">
        <v>81953</v>
      </c>
      <c r="G257" s="34">
        <v>46769</v>
      </c>
      <c r="H257" s="34">
        <v>0</v>
      </c>
      <c r="I257" s="34">
        <v>614374</v>
      </c>
      <c r="J257" s="34"/>
      <c r="K257" s="35">
        <v>0</v>
      </c>
      <c r="L257" s="35">
        <v>0</v>
      </c>
      <c r="M257" s="35">
        <v>0</v>
      </c>
      <c r="N257" s="35">
        <v>0</v>
      </c>
      <c r="O257" s="35">
        <v>0</v>
      </c>
      <c r="P257" s="35">
        <v>0</v>
      </c>
      <c r="Q257" s="34">
        <v>0</v>
      </c>
      <c r="R257" s="34"/>
      <c r="S257" s="34">
        <v>0</v>
      </c>
      <c r="T257" s="34">
        <v>614374</v>
      </c>
      <c r="U257" s="38"/>
      <c r="W257" s="59" t="s">
        <v>214</v>
      </c>
      <c r="X257" s="55" t="s">
        <v>394</v>
      </c>
      <c r="Y257" s="55"/>
      <c r="Z257" s="55"/>
      <c r="AA257" s="57"/>
    </row>
    <row r="258" spans="1:27" ht="9.75" customHeight="1">
      <c r="A258" s="13" t="s">
        <v>395</v>
      </c>
      <c r="B258" s="34">
        <v>31388</v>
      </c>
      <c r="C258" s="34">
        <v>0</v>
      </c>
      <c r="D258" s="34">
        <v>8898</v>
      </c>
      <c r="E258" s="34">
        <v>500</v>
      </c>
      <c r="F258" s="34">
        <v>5311</v>
      </c>
      <c r="G258" s="34">
        <v>6153</v>
      </c>
      <c r="H258" s="34">
        <v>0</v>
      </c>
      <c r="I258" s="34">
        <v>52250</v>
      </c>
      <c r="J258" s="34"/>
      <c r="K258" s="35">
        <v>0</v>
      </c>
      <c r="L258" s="35">
        <v>0</v>
      </c>
      <c r="M258" s="35">
        <v>0</v>
      </c>
      <c r="N258" s="35">
        <v>0</v>
      </c>
      <c r="O258" s="35">
        <v>0</v>
      </c>
      <c r="P258" s="35">
        <v>0</v>
      </c>
      <c r="Q258" s="34">
        <v>0</v>
      </c>
      <c r="R258" s="34"/>
      <c r="S258" s="34">
        <v>0</v>
      </c>
      <c r="T258" s="34">
        <v>52250</v>
      </c>
      <c r="U258" s="38"/>
      <c r="W258" s="59" t="s">
        <v>215</v>
      </c>
      <c r="X258" s="55" t="s">
        <v>395</v>
      </c>
      <c r="Y258" s="55"/>
      <c r="Z258" s="55"/>
      <c r="AA258" s="57"/>
    </row>
    <row r="259" spans="1:27" ht="9.75" customHeight="1">
      <c r="A259" s="13" t="s">
        <v>396</v>
      </c>
      <c r="B259" s="34">
        <v>244648</v>
      </c>
      <c r="C259" s="34">
        <v>0</v>
      </c>
      <c r="D259" s="34">
        <v>13614</v>
      </c>
      <c r="E259" s="34">
        <v>11675</v>
      </c>
      <c r="F259" s="34">
        <v>72961</v>
      </c>
      <c r="G259" s="34">
        <v>91955</v>
      </c>
      <c r="H259" s="34">
        <v>0</v>
      </c>
      <c r="I259" s="34">
        <v>434853</v>
      </c>
      <c r="J259" s="34"/>
      <c r="K259" s="35">
        <v>0</v>
      </c>
      <c r="L259" s="35">
        <v>0</v>
      </c>
      <c r="M259" s="35">
        <v>0</v>
      </c>
      <c r="N259" s="35">
        <v>0</v>
      </c>
      <c r="O259" s="35">
        <v>0</v>
      </c>
      <c r="P259" s="35">
        <v>0</v>
      </c>
      <c r="Q259" s="34">
        <v>0</v>
      </c>
      <c r="R259" s="34"/>
      <c r="S259" s="34">
        <v>0</v>
      </c>
      <c r="T259" s="34">
        <v>434853</v>
      </c>
      <c r="U259" s="38"/>
      <c r="W259" s="59" t="s">
        <v>216</v>
      </c>
      <c r="X259" s="55" t="s">
        <v>396</v>
      </c>
      <c r="Y259" s="55"/>
      <c r="Z259" s="55"/>
      <c r="AA259" s="57"/>
    </row>
    <row r="260" spans="1:27" ht="9.75" customHeight="1">
      <c r="A260" s="13" t="s">
        <v>397</v>
      </c>
      <c r="B260" s="34">
        <v>1494327</v>
      </c>
      <c r="C260" s="34">
        <v>0</v>
      </c>
      <c r="D260" s="34">
        <v>38558</v>
      </c>
      <c r="E260" s="34">
        <v>100904</v>
      </c>
      <c r="F260" s="34">
        <v>357451</v>
      </c>
      <c r="G260" s="34">
        <v>83687</v>
      </c>
      <c r="H260" s="34">
        <v>0</v>
      </c>
      <c r="I260" s="34">
        <v>2074927</v>
      </c>
      <c r="J260" s="34"/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4">
        <v>0</v>
      </c>
      <c r="R260" s="34"/>
      <c r="S260" s="34">
        <v>0</v>
      </c>
      <c r="T260" s="34">
        <v>2074927</v>
      </c>
      <c r="U260" s="38"/>
      <c r="W260" s="59" t="s">
        <v>217</v>
      </c>
      <c r="X260" s="55" t="s">
        <v>397</v>
      </c>
      <c r="Y260" s="55"/>
      <c r="Z260" s="55"/>
      <c r="AA260" s="57"/>
    </row>
    <row r="261" spans="1:27" ht="9.75" customHeight="1">
      <c r="A261" s="13" t="s">
        <v>398</v>
      </c>
      <c r="B261" s="34">
        <v>164581</v>
      </c>
      <c r="C261" s="34">
        <v>0</v>
      </c>
      <c r="D261" s="34">
        <v>25211</v>
      </c>
      <c r="E261" s="34">
        <v>123918</v>
      </c>
      <c r="F261" s="34">
        <v>58177</v>
      </c>
      <c r="G261" s="34">
        <v>45712</v>
      </c>
      <c r="H261" s="34">
        <v>0</v>
      </c>
      <c r="I261" s="34">
        <v>417599</v>
      </c>
      <c r="J261" s="34"/>
      <c r="K261" s="35">
        <v>0</v>
      </c>
      <c r="L261" s="35">
        <v>0</v>
      </c>
      <c r="M261" s="35">
        <v>0</v>
      </c>
      <c r="N261" s="35">
        <v>0</v>
      </c>
      <c r="O261" s="35">
        <v>0</v>
      </c>
      <c r="P261" s="35">
        <v>0</v>
      </c>
      <c r="Q261" s="34">
        <v>0</v>
      </c>
      <c r="R261" s="34"/>
      <c r="S261" s="34">
        <v>0</v>
      </c>
      <c r="T261" s="34">
        <v>417599</v>
      </c>
      <c r="U261" s="38"/>
      <c r="W261" s="59" t="s">
        <v>218</v>
      </c>
      <c r="X261" s="55" t="s">
        <v>398</v>
      </c>
      <c r="Y261" s="55"/>
      <c r="Z261" s="55"/>
      <c r="AA261" s="57"/>
    </row>
    <row r="262" spans="1:27" ht="9.75" customHeight="1">
      <c r="A262" s="13" t="s">
        <v>719</v>
      </c>
      <c r="B262" s="34">
        <v>0</v>
      </c>
      <c r="C262" s="34">
        <v>0</v>
      </c>
      <c r="D262" s="34">
        <v>0</v>
      </c>
      <c r="E262" s="34">
        <v>29387</v>
      </c>
      <c r="F262" s="34">
        <v>95273</v>
      </c>
      <c r="G262" s="34">
        <v>0</v>
      </c>
      <c r="H262" s="34">
        <v>0</v>
      </c>
      <c r="I262" s="34">
        <v>124660</v>
      </c>
      <c r="J262" s="34"/>
      <c r="K262" s="35">
        <v>0</v>
      </c>
      <c r="L262" s="35">
        <v>0</v>
      </c>
      <c r="M262" s="35">
        <v>0</v>
      </c>
      <c r="N262" s="35">
        <v>0</v>
      </c>
      <c r="O262" s="35">
        <v>0</v>
      </c>
      <c r="P262" s="35">
        <v>0</v>
      </c>
      <c r="Q262" s="34">
        <v>0</v>
      </c>
      <c r="R262" s="34"/>
      <c r="S262" s="34">
        <v>0</v>
      </c>
      <c r="T262" s="34">
        <v>124660</v>
      </c>
      <c r="U262" s="38"/>
      <c r="W262" s="59" t="s">
        <v>623</v>
      </c>
      <c r="X262" s="55" t="s">
        <v>624</v>
      </c>
      <c r="Y262" s="55"/>
      <c r="Z262" s="55"/>
      <c r="AA262" s="57"/>
    </row>
    <row r="263" spans="1:27" ht="9.75" customHeight="1">
      <c r="A263" s="13" t="s">
        <v>758</v>
      </c>
      <c r="B263" s="34">
        <v>0</v>
      </c>
      <c r="C263" s="34">
        <v>0</v>
      </c>
      <c r="D263" s="34">
        <v>0</v>
      </c>
      <c r="E263" s="34">
        <v>13650</v>
      </c>
      <c r="F263" s="34">
        <v>42854</v>
      </c>
      <c r="G263" s="34">
        <v>0</v>
      </c>
      <c r="H263" s="34">
        <v>0</v>
      </c>
      <c r="I263" s="34">
        <v>56504</v>
      </c>
      <c r="J263" s="34"/>
      <c r="K263" s="35">
        <v>0</v>
      </c>
      <c r="L263" s="35">
        <v>0</v>
      </c>
      <c r="M263" s="35">
        <v>0</v>
      </c>
      <c r="N263" s="35">
        <v>0</v>
      </c>
      <c r="O263" s="35">
        <v>0</v>
      </c>
      <c r="P263" s="35">
        <v>0</v>
      </c>
      <c r="Q263" s="34">
        <v>0</v>
      </c>
      <c r="R263" s="34"/>
      <c r="S263" s="34">
        <v>0</v>
      </c>
      <c r="T263" s="34">
        <v>56504</v>
      </c>
      <c r="U263" s="38"/>
      <c r="W263" s="59" t="s">
        <v>625</v>
      </c>
      <c r="X263" s="55" t="s">
        <v>626</v>
      </c>
      <c r="Y263" s="55"/>
      <c r="Z263" s="55"/>
      <c r="AA263" s="57"/>
    </row>
    <row r="264" spans="1:27" ht="9.75" customHeight="1">
      <c r="A264" s="13" t="s">
        <v>399</v>
      </c>
      <c r="B264" s="34">
        <v>0</v>
      </c>
      <c r="C264" s="34">
        <v>0</v>
      </c>
      <c r="D264" s="34">
        <v>0</v>
      </c>
      <c r="E264" s="34">
        <v>1809</v>
      </c>
      <c r="F264" s="34">
        <v>3139</v>
      </c>
      <c r="G264" s="34">
        <v>6491</v>
      </c>
      <c r="H264" s="34">
        <v>0</v>
      </c>
      <c r="I264" s="34">
        <v>11439</v>
      </c>
      <c r="J264" s="34"/>
      <c r="K264" s="35">
        <v>0</v>
      </c>
      <c r="L264" s="35">
        <v>0</v>
      </c>
      <c r="M264" s="35">
        <v>0</v>
      </c>
      <c r="N264" s="35">
        <v>0</v>
      </c>
      <c r="O264" s="35">
        <v>0</v>
      </c>
      <c r="P264" s="35">
        <v>0</v>
      </c>
      <c r="Q264" s="34">
        <v>0</v>
      </c>
      <c r="R264" s="34"/>
      <c r="S264" s="34">
        <v>0</v>
      </c>
      <c r="T264" s="34">
        <v>11439</v>
      </c>
      <c r="U264" s="38"/>
      <c r="W264" s="59" t="s">
        <v>219</v>
      </c>
      <c r="X264" s="55" t="s">
        <v>399</v>
      </c>
      <c r="Y264" s="55"/>
      <c r="Z264" s="55"/>
      <c r="AA264" s="57"/>
    </row>
    <row r="265" spans="1:27" ht="9.75" customHeight="1">
      <c r="A265" s="13" t="s">
        <v>736</v>
      </c>
      <c r="B265" s="34">
        <v>0</v>
      </c>
      <c r="C265" s="34">
        <v>0</v>
      </c>
      <c r="D265" s="34">
        <v>0</v>
      </c>
      <c r="E265" s="34">
        <v>8228</v>
      </c>
      <c r="F265" s="34">
        <v>24488</v>
      </c>
      <c r="G265" s="34">
        <v>0</v>
      </c>
      <c r="H265" s="34">
        <v>0</v>
      </c>
      <c r="I265" s="34">
        <v>32716</v>
      </c>
      <c r="J265" s="34"/>
      <c r="K265" s="35">
        <v>0</v>
      </c>
      <c r="L265" s="35">
        <v>0</v>
      </c>
      <c r="M265" s="35">
        <v>0</v>
      </c>
      <c r="N265" s="35">
        <v>0</v>
      </c>
      <c r="O265" s="35">
        <v>0</v>
      </c>
      <c r="P265" s="35">
        <v>0</v>
      </c>
      <c r="Q265" s="34">
        <v>0</v>
      </c>
      <c r="R265" s="34"/>
      <c r="S265" s="34">
        <v>0</v>
      </c>
      <c r="T265" s="34">
        <v>32716</v>
      </c>
      <c r="U265" s="38"/>
      <c r="W265" s="59" t="s">
        <v>627</v>
      </c>
      <c r="X265" s="55" t="s">
        <v>628</v>
      </c>
      <c r="Y265" s="55"/>
      <c r="Z265" s="55"/>
      <c r="AA265" s="57"/>
    </row>
    <row r="266" spans="1:27" ht="9.75" customHeight="1">
      <c r="A266" s="13" t="s">
        <v>695</v>
      </c>
      <c r="B266" s="34">
        <v>0</v>
      </c>
      <c r="C266" s="34">
        <v>0</v>
      </c>
      <c r="D266" s="34">
        <v>22245</v>
      </c>
      <c r="E266" s="34">
        <v>5470</v>
      </c>
      <c r="F266" s="34">
        <v>16835</v>
      </c>
      <c r="G266" s="34">
        <v>0</v>
      </c>
      <c r="H266" s="34">
        <v>0</v>
      </c>
      <c r="I266" s="34">
        <v>44550</v>
      </c>
      <c r="J266" s="34"/>
      <c r="K266" s="35">
        <v>0</v>
      </c>
      <c r="L266" s="35">
        <v>0</v>
      </c>
      <c r="M266" s="35">
        <v>0</v>
      </c>
      <c r="N266" s="35">
        <v>0</v>
      </c>
      <c r="O266" s="35">
        <v>0</v>
      </c>
      <c r="P266" s="35">
        <v>0</v>
      </c>
      <c r="Q266" s="34">
        <v>0</v>
      </c>
      <c r="R266" s="34"/>
      <c r="S266" s="34">
        <v>0</v>
      </c>
      <c r="T266" s="34">
        <v>44550</v>
      </c>
      <c r="U266" s="38"/>
      <c r="W266" s="59" t="s">
        <v>400</v>
      </c>
      <c r="X266" s="55" t="s">
        <v>401</v>
      </c>
      <c r="Y266" s="55"/>
      <c r="Z266" s="55"/>
      <c r="AA266" s="57"/>
    </row>
    <row r="267" spans="1:27" ht="9.75" customHeight="1">
      <c r="A267" s="13" t="s">
        <v>700</v>
      </c>
      <c r="B267" s="34">
        <v>0</v>
      </c>
      <c r="C267" s="34">
        <v>0</v>
      </c>
      <c r="D267" s="34">
        <v>5932</v>
      </c>
      <c r="E267" s="34">
        <v>3324</v>
      </c>
      <c r="F267" s="34">
        <v>9566</v>
      </c>
      <c r="G267" s="34">
        <v>0</v>
      </c>
      <c r="H267" s="34">
        <v>0</v>
      </c>
      <c r="I267" s="34">
        <v>18822</v>
      </c>
      <c r="J267" s="34"/>
      <c r="K267" s="35">
        <v>0</v>
      </c>
      <c r="L267" s="35">
        <v>0</v>
      </c>
      <c r="M267" s="35">
        <v>0</v>
      </c>
      <c r="N267" s="35">
        <v>0</v>
      </c>
      <c r="O267" s="35">
        <v>0</v>
      </c>
      <c r="P267" s="35">
        <v>0</v>
      </c>
      <c r="Q267" s="34">
        <v>0</v>
      </c>
      <c r="R267" s="34"/>
      <c r="S267" s="34">
        <v>0</v>
      </c>
      <c r="T267" s="34">
        <v>18822</v>
      </c>
      <c r="U267" s="38"/>
      <c r="W267" s="59" t="s">
        <v>402</v>
      </c>
      <c r="X267" s="55" t="s">
        <v>403</v>
      </c>
      <c r="Y267" s="55"/>
      <c r="Z267" s="55"/>
      <c r="AA267" s="57"/>
    </row>
    <row r="268" spans="1:27" ht="9.75" customHeight="1">
      <c r="A268" s="13" t="s">
        <v>723</v>
      </c>
      <c r="B268" s="34">
        <v>0</v>
      </c>
      <c r="C268" s="34">
        <v>0</v>
      </c>
      <c r="D268" s="34">
        <v>108259</v>
      </c>
      <c r="E268" s="34">
        <v>15796</v>
      </c>
      <c r="F268" s="34">
        <v>50123</v>
      </c>
      <c r="G268" s="34">
        <v>0</v>
      </c>
      <c r="H268" s="34">
        <v>0</v>
      </c>
      <c r="I268" s="34">
        <v>174178</v>
      </c>
      <c r="J268" s="34"/>
      <c r="K268" s="35">
        <v>0</v>
      </c>
      <c r="L268" s="35">
        <v>0</v>
      </c>
      <c r="M268" s="35">
        <v>0</v>
      </c>
      <c r="N268" s="35">
        <v>0</v>
      </c>
      <c r="O268" s="35">
        <v>0</v>
      </c>
      <c r="P268" s="35">
        <v>0</v>
      </c>
      <c r="Q268" s="34">
        <v>0</v>
      </c>
      <c r="R268" s="34"/>
      <c r="S268" s="34">
        <v>0</v>
      </c>
      <c r="T268" s="34">
        <v>174178</v>
      </c>
      <c r="U268" s="38"/>
      <c r="W268" s="59" t="s">
        <v>404</v>
      </c>
      <c r="X268" s="55" t="s">
        <v>405</v>
      </c>
      <c r="Y268" s="55"/>
      <c r="Z268" s="55"/>
      <c r="AA268" s="57"/>
    </row>
    <row r="269" spans="1:27" ht="9.75" customHeight="1">
      <c r="A269" s="13" t="s">
        <v>406</v>
      </c>
      <c r="B269" s="34">
        <v>1318820</v>
      </c>
      <c r="C269" s="34">
        <v>0</v>
      </c>
      <c r="D269" s="34">
        <v>0</v>
      </c>
      <c r="E269" s="34">
        <v>69412</v>
      </c>
      <c r="F269" s="34">
        <v>280317</v>
      </c>
      <c r="G269" s="34">
        <v>13120</v>
      </c>
      <c r="H269" s="34">
        <v>4014</v>
      </c>
      <c r="I269" s="34">
        <v>1685683</v>
      </c>
      <c r="J269" s="34"/>
      <c r="K269" s="35">
        <v>0</v>
      </c>
      <c r="L269" s="35">
        <v>0</v>
      </c>
      <c r="M269" s="35">
        <v>0</v>
      </c>
      <c r="N269" s="35">
        <v>0</v>
      </c>
      <c r="O269" s="35">
        <v>0</v>
      </c>
      <c r="P269" s="35">
        <v>0</v>
      </c>
      <c r="Q269" s="34">
        <v>0</v>
      </c>
      <c r="R269" s="34"/>
      <c r="S269" s="34">
        <v>0</v>
      </c>
      <c r="T269" s="34">
        <v>1685683</v>
      </c>
      <c r="U269" s="38"/>
      <c r="W269" s="59" t="s">
        <v>220</v>
      </c>
      <c r="X269" s="55" t="s">
        <v>406</v>
      </c>
      <c r="Y269" s="55"/>
      <c r="Z269" s="55"/>
      <c r="AA269" s="57"/>
    </row>
    <row r="270" spans="1:27" ht="9.75" customHeight="1">
      <c r="A270" s="13" t="s">
        <v>325</v>
      </c>
      <c r="B270" s="34">
        <v>118637</v>
      </c>
      <c r="C270" s="34">
        <v>0</v>
      </c>
      <c r="D270" s="34">
        <v>1987</v>
      </c>
      <c r="E270" s="34">
        <v>500</v>
      </c>
      <c r="F270" s="34">
        <v>23588</v>
      </c>
      <c r="G270" s="34">
        <v>26491</v>
      </c>
      <c r="H270" s="34">
        <v>0</v>
      </c>
      <c r="I270" s="34">
        <v>171203</v>
      </c>
      <c r="J270" s="34"/>
      <c r="K270" s="35">
        <v>0</v>
      </c>
      <c r="L270" s="35">
        <v>0</v>
      </c>
      <c r="M270" s="35">
        <v>0</v>
      </c>
      <c r="N270" s="35">
        <v>0</v>
      </c>
      <c r="O270" s="35">
        <v>0</v>
      </c>
      <c r="P270" s="35">
        <v>0</v>
      </c>
      <c r="Q270" s="34">
        <v>0</v>
      </c>
      <c r="R270" s="34"/>
      <c r="S270" s="34">
        <v>0</v>
      </c>
      <c r="T270" s="34">
        <v>171203</v>
      </c>
      <c r="U270" s="38"/>
      <c r="W270" s="59" t="s">
        <v>168</v>
      </c>
      <c r="X270" s="55" t="s">
        <v>325</v>
      </c>
      <c r="Y270" s="55"/>
      <c r="Z270" s="55"/>
      <c r="AA270" s="57"/>
    </row>
    <row r="271" spans="1:27" ht="9.75" customHeight="1">
      <c r="A271" s="13" t="s">
        <v>750</v>
      </c>
      <c r="B271" s="34">
        <v>0</v>
      </c>
      <c r="C271" s="34">
        <v>0</v>
      </c>
      <c r="D271" s="34">
        <v>0</v>
      </c>
      <c r="E271" s="34">
        <v>5131</v>
      </c>
      <c r="F271" s="34">
        <v>15687</v>
      </c>
      <c r="G271" s="34">
        <v>0</v>
      </c>
      <c r="H271" s="34">
        <v>0</v>
      </c>
      <c r="I271" s="34">
        <v>20818</v>
      </c>
      <c r="J271" s="34"/>
      <c r="K271" s="35">
        <v>0</v>
      </c>
      <c r="L271" s="35">
        <v>0</v>
      </c>
      <c r="M271" s="35">
        <v>0</v>
      </c>
      <c r="N271" s="35">
        <v>0</v>
      </c>
      <c r="O271" s="35">
        <v>0</v>
      </c>
      <c r="P271" s="35">
        <v>0</v>
      </c>
      <c r="Q271" s="34">
        <v>0</v>
      </c>
      <c r="R271" s="34"/>
      <c r="S271" s="34">
        <v>0</v>
      </c>
      <c r="T271" s="34">
        <v>20818</v>
      </c>
      <c r="U271" s="38"/>
      <c r="W271" s="59" t="s">
        <v>629</v>
      </c>
      <c r="X271" s="55" t="s">
        <v>630</v>
      </c>
      <c r="Y271" s="55"/>
      <c r="Z271" s="55"/>
      <c r="AA271" s="57"/>
    </row>
    <row r="272" spans="1:27" ht="9.75" customHeight="1">
      <c r="A272" s="13" t="s">
        <v>724</v>
      </c>
      <c r="B272" s="34">
        <v>0</v>
      </c>
      <c r="C272" s="34">
        <v>0</v>
      </c>
      <c r="D272" s="34">
        <v>0</v>
      </c>
      <c r="E272" s="34">
        <v>3324</v>
      </c>
      <c r="F272" s="34">
        <v>9566</v>
      </c>
      <c r="G272" s="34">
        <v>0</v>
      </c>
      <c r="H272" s="34">
        <v>0</v>
      </c>
      <c r="I272" s="34">
        <v>12890</v>
      </c>
      <c r="J272" s="34"/>
      <c r="K272" s="35">
        <v>0</v>
      </c>
      <c r="L272" s="35">
        <v>0</v>
      </c>
      <c r="M272" s="35">
        <v>0</v>
      </c>
      <c r="N272" s="35">
        <v>0</v>
      </c>
      <c r="O272" s="35">
        <v>0</v>
      </c>
      <c r="P272" s="35">
        <v>0</v>
      </c>
      <c r="Q272" s="34">
        <v>0</v>
      </c>
      <c r="R272" s="34"/>
      <c r="S272" s="34">
        <v>0</v>
      </c>
      <c r="T272" s="34">
        <v>12890</v>
      </c>
      <c r="U272" s="38"/>
      <c r="W272" s="59" t="s">
        <v>631</v>
      </c>
      <c r="X272" s="55" t="s">
        <v>632</v>
      </c>
      <c r="Y272" s="55"/>
      <c r="Z272" s="55"/>
      <c r="AA272" s="57"/>
    </row>
    <row r="273" spans="1:27" ht="9.75" customHeight="1">
      <c r="A273" s="13" t="s">
        <v>740</v>
      </c>
      <c r="B273" s="34">
        <v>0</v>
      </c>
      <c r="C273" s="34">
        <v>0</v>
      </c>
      <c r="D273" s="34">
        <v>12012</v>
      </c>
      <c r="E273" s="34">
        <v>1141</v>
      </c>
      <c r="F273" s="34">
        <v>5736</v>
      </c>
      <c r="G273" s="34">
        <v>9340</v>
      </c>
      <c r="H273" s="34">
        <v>0</v>
      </c>
      <c r="I273" s="34">
        <v>28229</v>
      </c>
      <c r="J273" s="34"/>
      <c r="K273" s="35">
        <v>0</v>
      </c>
      <c r="L273" s="35">
        <v>0</v>
      </c>
      <c r="M273" s="35">
        <v>0</v>
      </c>
      <c r="N273" s="35">
        <v>0</v>
      </c>
      <c r="O273" s="35">
        <v>0</v>
      </c>
      <c r="P273" s="35">
        <v>0</v>
      </c>
      <c r="Q273" s="34">
        <v>0</v>
      </c>
      <c r="R273" s="34"/>
      <c r="S273" s="34">
        <v>0</v>
      </c>
      <c r="T273" s="34">
        <v>28229</v>
      </c>
      <c r="U273" s="38"/>
      <c r="W273" s="59" t="s">
        <v>221</v>
      </c>
      <c r="X273" s="55" t="s">
        <v>407</v>
      </c>
      <c r="Y273" s="55"/>
      <c r="Z273" s="55"/>
      <c r="AA273" s="57"/>
    </row>
    <row r="274" spans="1:27" ht="9.75" customHeight="1">
      <c r="A274" s="13" t="s">
        <v>714</v>
      </c>
      <c r="B274" s="34">
        <v>747288</v>
      </c>
      <c r="C274" s="34">
        <v>0</v>
      </c>
      <c r="D274" s="34">
        <v>0</v>
      </c>
      <c r="E274" s="34">
        <v>112034</v>
      </c>
      <c r="F274" s="34">
        <v>103563</v>
      </c>
      <c r="G274" s="34">
        <v>117157</v>
      </c>
      <c r="H274" s="34">
        <v>0</v>
      </c>
      <c r="I274" s="34">
        <v>1080042</v>
      </c>
      <c r="J274" s="34"/>
      <c r="K274" s="35">
        <v>0</v>
      </c>
      <c r="L274" s="35">
        <v>0</v>
      </c>
      <c r="M274" s="35">
        <v>0</v>
      </c>
      <c r="N274" s="35">
        <v>0</v>
      </c>
      <c r="O274" s="35">
        <v>0</v>
      </c>
      <c r="P274" s="35">
        <v>0</v>
      </c>
      <c r="Q274" s="34">
        <v>0</v>
      </c>
      <c r="R274" s="34"/>
      <c r="S274" s="34">
        <v>0</v>
      </c>
      <c r="T274" s="34">
        <v>1080042</v>
      </c>
      <c r="U274" s="38"/>
      <c r="W274" s="59" t="s">
        <v>222</v>
      </c>
      <c r="X274" s="55" t="s">
        <v>408</v>
      </c>
      <c r="Y274" s="55"/>
      <c r="Z274" s="55"/>
      <c r="AA274" s="57"/>
    </row>
    <row r="275" spans="1:27" ht="9.75" customHeight="1">
      <c r="A275" s="13" t="s">
        <v>409</v>
      </c>
      <c r="B275" s="34">
        <v>250908</v>
      </c>
      <c r="C275" s="34">
        <v>0</v>
      </c>
      <c r="D275" s="34">
        <v>31143</v>
      </c>
      <c r="E275" s="34">
        <v>113393</v>
      </c>
      <c r="F275" s="34">
        <v>64324</v>
      </c>
      <c r="G275" s="34">
        <v>40527</v>
      </c>
      <c r="H275" s="34">
        <v>0</v>
      </c>
      <c r="I275" s="34">
        <v>500295</v>
      </c>
      <c r="J275" s="34"/>
      <c r="K275" s="35">
        <v>0</v>
      </c>
      <c r="L275" s="35">
        <v>0</v>
      </c>
      <c r="M275" s="35">
        <v>0</v>
      </c>
      <c r="N275" s="35">
        <v>0</v>
      </c>
      <c r="O275" s="35">
        <v>0</v>
      </c>
      <c r="P275" s="35">
        <v>0</v>
      </c>
      <c r="Q275" s="34">
        <v>0</v>
      </c>
      <c r="R275" s="34"/>
      <c r="S275" s="34">
        <v>0</v>
      </c>
      <c r="T275" s="34">
        <v>500295</v>
      </c>
      <c r="U275" s="38"/>
      <c r="W275" s="59" t="s">
        <v>223</v>
      </c>
      <c r="X275" s="55" t="s">
        <v>409</v>
      </c>
      <c r="Y275" s="55"/>
      <c r="Z275" s="55"/>
      <c r="AA275" s="57"/>
    </row>
    <row r="276" spans="1:27" ht="9.75" customHeight="1">
      <c r="A276" s="13" t="s">
        <v>751</v>
      </c>
      <c r="B276" s="34">
        <v>0</v>
      </c>
      <c r="C276" s="34">
        <v>0</v>
      </c>
      <c r="D276" s="34">
        <v>0</v>
      </c>
      <c r="E276" s="34">
        <v>14214</v>
      </c>
      <c r="F276" s="34">
        <v>44767</v>
      </c>
      <c r="G276" s="34">
        <v>0</v>
      </c>
      <c r="H276" s="34">
        <v>0</v>
      </c>
      <c r="I276" s="34">
        <v>58981</v>
      </c>
      <c r="J276" s="34"/>
      <c r="K276" s="35">
        <v>0</v>
      </c>
      <c r="L276" s="35">
        <v>0</v>
      </c>
      <c r="M276" s="35">
        <v>0</v>
      </c>
      <c r="N276" s="35">
        <v>0</v>
      </c>
      <c r="O276" s="35">
        <v>0</v>
      </c>
      <c r="P276" s="35">
        <v>0</v>
      </c>
      <c r="Q276" s="34">
        <v>0</v>
      </c>
      <c r="R276" s="34"/>
      <c r="S276" s="34">
        <v>0</v>
      </c>
      <c r="T276" s="34">
        <v>58981</v>
      </c>
      <c r="U276" s="38"/>
      <c r="W276" s="59" t="s">
        <v>633</v>
      </c>
      <c r="X276" s="55" t="s">
        <v>634</v>
      </c>
      <c r="Y276" s="55"/>
      <c r="Z276" s="55"/>
      <c r="AA276" s="57"/>
    </row>
    <row r="277" spans="1:27" ht="9.75" customHeight="1">
      <c r="A277" s="13" t="s">
        <v>410</v>
      </c>
      <c r="B277" s="34">
        <v>580131</v>
      </c>
      <c r="C277" s="34">
        <v>0</v>
      </c>
      <c r="D277" s="34">
        <v>0</v>
      </c>
      <c r="E277" s="34">
        <v>24535</v>
      </c>
      <c r="F277" s="34">
        <v>145807</v>
      </c>
      <c r="G277" s="34">
        <v>28098</v>
      </c>
      <c r="H277" s="34">
        <v>0</v>
      </c>
      <c r="I277" s="34">
        <v>778571</v>
      </c>
      <c r="J277" s="34"/>
      <c r="K277" s="35">
        <v>0</v>
      </c>
      <c r="L277" s="35">
        <v>0</v>
      </c>
      <c r="M277" s="35">
        <v>0</v>
      </c>
      <c r="N277" s="35">
        <v>0</v>
      </c>
      <c r="O277" s="35">
        <v>0</v>
      </c>
      <c r="P277" s="35">
        <v>0</v>
      </c>
      <c r="Q277" s="34">
        <v>0</v>
      </c>
      <c r="R277" s="34"/>
      <c r="S277" s="34">
        <v>0</v>
      </c>
      <c r="T277" s="34">
        <v>778571</v>
      </c>
      <c r="U277" s="38"/>
      <c r="W277" s="59" t="s">
        <v>224</v>
      </c>
      <c r="X277" s="55" t="s">
        <v>410</v>
      </c>
      <c r="Y277" s="55"/>
      <c r="Z277" s="55"/>
      <c r="AA277" s="57"/>
    </row>
    <row r="278" spans="1:27" ht="9.75" customHeight="1">
      <c r="A278" s="13" t="s">
        <v>411</v>
      </c>
      <c r="B278" s="34">
        <v>42266</v>
      </c>
      <c r="C278" s="34">
        <v>0</v>
      </c>
      <c r="D278" s="34">
        <v>0</v>
      </c>
      <c r="E278" s="34">
        <v>500</v>
      </c>
      <c r="F278" s="34">
        <v>11106</v>
      </c>
      <c r="G278" s="34">
        <v>12155</v>
      </c>
      <c r="H278" s="34">
        <v>0</v>
      </c>
      <c r="I278" s="34">
        <v>66027</v>
      </c>
      <c r="J278" s="34"/>
      <c r="K278" s="35">
        <v>0</v>
      </c>
      <c r="L278" s="35">
        <v>0</v>
      </c>
      <c r="M278" s="35">
        <v>0</v>
      </c>
      <c r="N278" s="35">
        <v>0</v>
      </c>
      <c r="O278" s="35">
        <v>0</v>
      </c>
      <c r="P278" s="35">
        <v>0</v>
      </c>
      <c r="Q278" s="34">
        <v>0</v>
      </c>
      <c r="R278" s="34"/>
      <c r="S278" s="34">
        <v>0</v>
      </c>
      <c r="T278" s="34">
        <v>66027</v>
      </c>
      <c r="U278" s="38"/>
      <c r="W278" s="59" t="s">
        <v>270</v>
      </c>
      <c r="X278" s="55" t="s">
        <v>411</v>
      </c>
      <c r="Y278" s="55"/>
      <c r="Z278" s="55"/>
      <c r="AA278" s="57"/>
    </row>
    <row r="279" spans="1:27" ht="9.75" customHeight="1">
      <c r="A279" s="13" t="s">
        <v>412</v>
      </c>
      <c r="B279" s="34">
        <v>27025</v>
      </c>
      <c r="C279" s="34">
        <v>0</v>
      </c>
      <c r="D279" s="34">
        <v>5932</v>
      </c>
      <c r="E279" s="34">
        <v>500</v>
      </c>
      <c r="F279" s="34">
        <v>8450</v>
      </c>
      <c r="G279" s="34">
        <v>9248</v>
      </c>
      <c r="H279" s="34">
        <v>0</v>
      </c>
      <c r="I279" s="34">
        <v>51155</v>
      </c>
      <c r="J279" s="34"/>
      <c r="K279" s="35">
        <v>0</v>
      </c>
      <c r="L279" s="35">
        <v>0</v>
      </c>
      <c r="M279" s="35">
        <v>0</v>
      </c>
      <c r="N279" s="35">
        <v>0</v>
      </c>
      <c r="O279" s="35">
        <v>0</v>
      </c>
      <c r="P279" s="35">
        <v>0</v>
      </c>
      <c r="Q279" s="34">
        <v>0</v>
      </c>
      <c r="R279" s="34"/>
      <c r="S279" s="34">
        <v>0</v>
      </c>
      <c r="T279" s="34">
        <v>51155</v>
      </c>
      <c r="U279" s="38"/>
      <c r="W279" s="59" t="s">
        <v>225</v>
      </c>
      <c r="X279" s="55" t="s">
        <v>412</v>
      </c>
      <c r="Y279" s="55"/>
      <c r="Z279" s="55"/>
      <c r="AA279" s="57"/>
    </row>
    <row r="280" spans="1:27" ht="9.75" customHeight="1">
      <c r="A280" s="13" t="s">
        <v>688</v>
      </c>
      <c r="B280" s="34">
        <v>0</v>
      </c>
      <c r="C280" s="34">
        <v>0</v>
      </c>
      <c r="D280" s="34">
        <v>11864</v>
      </c>
      <c r="E280" s="34">
        <v>3324</v>
      </c>
      <c r="F280" s="34">
        <v>9566</v>
      </c>
      <c r="G280" s="34">
        <v>0</v>
      </c>
      <c r="H280" s="34">
        <v>0</v>
      </c>
      <c r="I280" s="34">
        <v>24754</v>
      </c>
      <c r="J280" s="34"/>
      <c r="K280" s="35">
        <v>0</v>
      </c>
      <c r="L280" s="35">
        <v>0</v>
      </c>
      <c r="M280" s="35">
        <v>0</v>
      </c>
      <c r="N280" s="35">
        <v>0</v>
      </c>
      <c r="O280" s="35">
        <v>0</v>
      </c>
      <c r="P280" s="35">
        <v>0</v>
      </c>
      <c r="Q280" s="34">
        <v>0</v>
      </c>
      <c r="R280" s="34"/>
      <c r="S280" s="34">
        <v>0</v>
      </c>
      <c r="T280" s="34">
        <v>24754</v>
      </c>
      <c r="U280" s="38"/>
      <c r="W280" s="59" t="s">
        <v>413</v>
      </c>
      <c r="X280" s="55" t="s">
        <v>414</v>
      </c>
      <c r="Y280" s="55"/>
      <c r="Z280" s="55"/>
      <c r="AA280" s="57"/>
    </row>
    <row r="281" spans="1:27" ht="9.75" customHeight="1">
      <c r="A281" s="13" t="s">
        <v>415</v>
      </c>
      <c r="B281" s="34">
        <v>619375</v>
      </c>
      <c r="C281" s="34">
        <v>0</v>
      </c>
      <c r="D281" s="34">
        <v>57096</v>
      </c>
      <c r="E281" s="34">
        <v>50477</v>
      </c>
      <c r="F281" s="34">
        <v>113592</v>
      </c>
      <c r="G281" s="34">
        <v>47831</v>
      </c>
      <c r="H281" s="34">
        <v>0</v>
      </c>
      <c r="I281" s="34">
        <v>888371</v>
      </c>
      <c r="J281" s="34"/>
      <c r="K281" s="35">
        <v>0</v>
      </c>
      <c r="L281" s="35">
        <v>0</v>
      </c>
      <c r="M281" s="35">
        <v>0</v>
      </c>
      <c r="N281" s="35">
        <v>0</v>
      </c>
      <c r="O281" s="35">
        <v>0</v>
      </c>
      <c r="P281" s="35">
        <v>0</v>
      </c>
      <c r="Q281" s="34">
        <v>0</v>
      </c>
      <c r="R281" s="34"/>
      <c r="S281" s="34">
        <v>0</v>
      </c>
      <c r="T281" s="34">
        <v>888371</v>
      </c>
      <c r="U281" s="38"/>
      <c r="W281" s="59" t="s">
        <v>226</v>
      </c>
      <c r="X281" s="55" t="s">
        <v>415</v>
      </c>
      <c r="Y281" s="55"/>
      <c r="Z281" s="55"/>
      <c r="AA281" s="57"/>
    </row>
    <row r="282" spans="1:27" ht="9.75" customHeight="1">
      <c r="A282" s="13" t="s">
        <v>692</v>
      </c>
      <c r="B282" s="34">
        <v>658592</v>
      </c>
      <c r="C282" s="34">
        <v>0</v>
      </c>
      <c r="D282" s="34">
        <v>91946</v>
      </c>
      <c r="E282" s="34">
        <v>75345</v>
      </c>
      <c r="F282" s="34">
        <v>181202</v>
      </c>
      <c r="G282" s="34">
        <v>30025</v>
      </c>
      <c r="H282" s="34">
        <v>0</v>
      </c>
      <c r="I282" s="34">
        <v>1037110</v>
      </c>
      <c r="J282" s="34"/>
      <c r="K282" s="35">
        <v>0</v>
      </c>
      <c r="L282" s="35">
        <v>0</v>
      </c>
      <c r="M282" s="35">
        <v>0</v>
      </c>
      <c r="N282" s="35">
        <v>0</v>
      </c>
      <c r="O282" s="35">
        <v>0</v>
      </c>
      <c r="P282" s="35">
        <v>0</v>
      </c>
      <c r="Q282" s="34">
        <v>0</v>
      </c>
      <c r="R282" s="34"/>
      <c r="S282" s="34">
        <v>0</v>
      </c>
      <c r="T282" s="34">
        <v>1037110</v>
      </c>
      <c r="U282" s="38"/>
      <c r="W282" s="59" t="s">
        <v>227</v>
      </c>
      <c r="X282" s="55" t="s">
        <v>416</v>
      </c>
      <c r="Y282" s="55"/>
      <c r="Z282" s="55"/>
      <c r="AA282" s="57"/>
    </row>
    <row r="283" spans="1:27" ht="9.75" customHeight="1">
      <c r="A283" s="13" t="s">
        <v>725</v>
      </c>
      <c r="B283" s="34">
        <v>351997</v>
      </c>
      <c r="C283" s="34">
        <v>0</v>
      </c>
      <c r="D283" s="34">
        <v>28177</v>
      </c>
      <c r="E283" s="34">
        <v>12947</v>
      </c>
      <c r="F283" s="34">
        <v>35486</v>
      </c>
      <c r="G283" s="34">
        <v>14950</v>
      </c>
      <c r="H283" s="34">
        <v>0</v>
      </c>
      <c r="I283" s="34">
        <v>443557</v>
      </c>
      <c r="J283" s="34"/>
      <c r="K283" s="35">
        <v>0</v>
      </c>
      <c r="L283" s="35">
        <v>0</v>
      </c>
      <c r="M283" s="35">
        <v>0</v>
      </c>
      <c r="N283" s="35">
        <v>0</v>
      </c>
      <c r="O283" s="35">
        <v>0</v>
      </c>
      <c r="P283" s="35">
        <v>0</v>
      </c>
      <c r="Q283" s="34">
        <v>0</v>
      </c>
      <c r="R283" s="34"/>
      <c r="S283" s="34">
        <v>0</v>
      </c>
      <c r="T283" s="34">
        <v>443557</v>
      </c>
      <c r="U283" s="38"/>
      <c r="W283" s="59" t="s">
        <v>417</v>
      </c>
      <c r="X283" s="55" t="s">
        <v>273</v>
      </c>
      <c r="Y283" s="55"/>
      <c r="Z283" s="55"/>
      <c r="AA283" s="57"/>
    </row>
    <row r="284" spans="1:27" ht="9.75" customHeight="1">
      <c r="A284" s="13" t="s">
        <v>685</v>
      </c>
      <c r="B284" s="34">
        <v>0</v>
      </c>
      <c r="C284" s="34">
        <v>0</v>
      </c>
      <c r="D284" s="34">
        <v>0</v>
      </c>
      <c r="E284" s="34">
        <v>9584</v>
      </c>
      <c r="F284" s="34">
        <v>29079</v>
      </c>
      <c r="G284" s="34">
        <v>0</v>
      </c>
      <c r="H284" s="34">
        <v>0</v>
      </c>
      <c r="I284" s="34">
        <v>38663</v>
      </c>
      <c r="J284" s="34"/>
      <c r="K284" s="35">
        <v>0</v>
      </c>
      <c r="L284" s="35">
        <v>0</v>
      </c>
      <c r="M284" s="35">
        <v>0</v>
      </c>
      <c r="N284" s="35">
        <v>0</v>
      </c>
      <c r="O284" s="35">
        <v>0</v>
      </c>
      <c r="P284" s="35">
        <v>0</v>
      </c>
      <c r="Q284" s="34">
        <v>0</v>
      </c>
      <c r="R284" s="34"/>
      <c r="S284" s="34">
        <v>0</v>
      </c>
      <c r="T284" s="34">
        <v>38663</v>
      </c>
      <c r="U284" s="38"/>
      <c r="W284" s="59" t="s">
        <v>635</v>
      </c>
      <c r="X284" s="55" t="s">
        <v>636</v>
      </c>
      <c r="Y284" s="55"/>
      <c r="Z284" s="55"/>
      <c r="AA284" s="57"/>
    </row>
    <row r="285" spans="1:27" ht="9.75" customHeight="1">
      <c r="A285" s="13" t="s">
        <v>742</v>
      </c>
      <c r="B285" s="34">
        <v>0</v>
      </c>
      <c r="C285" s="34">
        <v>0</v>
      </c>
      <c r="D285" s="34">
        <v>0</v>
      </c>
      <c r="E285" s="34">
        <v>4114</v>
      </c>
      <c r="F285" s="34">
        <v>12244</v>
      </c>
      <c r="G285" s="34">
        <v>0</v>
      </c>
      <c r="H285" s="34">
        <v>0</v>
      </c>
      <c r="I285" s="34">
        <v>16358</v>
      </c>
      <c r="J285" s="34"/>
      <c r="K285" s="35">
        <v>0</v>
      </c>
      <c r="L285" s="35">
        <v>0</v>
      </c>
      <c r="M285" s="35">
        <v>0</v>
      </c>
      <c r="N285" s="35">
        <v>0</v>
      </c>
      <c r="O285" s="35">
        <v>0</v>
      </c>
      <c r="P285" s="35">
        <v>0</v>
      </c>
      <c r="Q285" s="34">
        <v>0</v>
      </c>
      <c r="R285" s="34"/>
      <c r="S285" s="34">
        <v>0</v>
      </c>
      <c r="T285" s="34">
        <v>16358</v>
      </c>
      <c r="U285" s="38"/>
      <c r="W285" s="59" t="s">
        <v>637</v>
      </c>
      <c r="X285" s="55" t="s">
        <v>638</v>
      </c>
      <c r="Y285" s="55"/>
      <c r="Z285" s="55"/>
      <c r="AA285" s="57"/>
    </row>
    <row r="286" spans="1:27" ht="9.75" customHeight="1">
      <c r="A286" s="13" t="s">
        <v>743</v>
      </c>
      <c r="B286" s="34">
        <v>174789</v>
      </c>
      <c r="C286" s="34">
        <v>0</v>
      </c>
      <c r="D286" s="34">
        <v>41524</v>
      </c>
      <c r="E286" s="34">
        <v>50795</v>
      </c>
      <c r="F286" s="34">
        <v>39342</v>
      </c>
      <c r="G286" s="34">
        <v>27480</v>
      </c>
      <c r="H286" s="34">
        <v>0</v>
      </c>
      <c r="I286" s="34">
        <v>333930</v>
      </c>
      <c r="J286" s="34"/>
      <c r="K286" s="35">
        <v>0</v>
      </c>
      <c r="L286" s="35">
        <v>0</v>
      </c>
      <c r="M286" s="35">
        <v>0</v>
      </c>
      <c r="N286" s="35">
        <v>0</v>
      </c>
      <c r="O286" s="35">
        <v>0</v>
      </c>
      <c r="P286" s="35">
        <v>0</v>
      </c>
      <c r="Q286" s="34">
        <v>0</v>
      </c>
      <c r="R286" s="34"/>
      <c r="S286" s="34">
        <v>0</v>
      </c>
      <c r="T286" s="34">
        <v>333930</v>
      </c>
      <c r="U286" s="38"/>
      <c r="W286" s="59" t="s">
        <v>228</v>
      </c>
      <c r="X286" s="55" t="s">
        <v>418</v>
      </c>
      <c r="Y286" s="55"/>
      <c r="Z286" s="55"/>
      <c r="AA286" s="57"/>
    </row>
    <row r="287" spans="1:27" ht="9.75" customHeight="1">
      <c r="A287" s="13" t="s">
        <v>706</v>
      </c>
      <c r="B287" s="34">
        <v>0</v>
      </c>
      <c r="C287" s="34">
        <v>0</v>
      </c>
      <c r="D287" s="34">
        <v>0</v>
      </c>
      <c r="E287" s="34">
        <v>14214</v>
      </c>
      <c r="F287" s="34">
        <v>44767</v>
      </c>
      <c r="G287" s="34">
        <v>0</v>
      </c>
      <c r="H287" s="34">
        <v>0</v>
      </c>
      <c r="I287" s="34">
        <v>58981</v>
      </c>
      <c r="J287" s="34"/>
      <c r="K287" s="35">
        <v>0</v>
      </c>
      <c r="L287" s="35">
        <v>0</v>
      </c>
      <c r="M287" s="35">
        <v>0</v>
      </c>
      <c r="N287" s="35">
        <v>0</v>
      </c>
      <c r="O287" s="35">
        <v>0</v>
      </c>
      <c r="P287" s="35">
        <v>0</v>
      </c>
      <c r="Q287" s="34">
        <v>0</v>
      </c>
      <c r="R287" s="34"/>
      <c r="S287" s="34">
        <v>0</v>
      </c>
      <c r="T287" s="34">
        <v>58981</v>
      </c>
      <c r="U287" s="38"/>
      <c r="W287" s="59" t="s">
        <v>639</v>
      </c>
      <c r="X287" s="55" t="s">
        <v>640</v>
      </c>
      <c r="Y287" s="55"/>
      <c r="Z287" s="55"/>
      <c r="AA287" s="57"/>
    </row>
    <row r="288" spans="1:27" ht="9.75" customHeight="1">
      <c r="A288" s="13" t="s">
        <v>453</v>
      </c>
      <c r="B288" s="34">
        <v>224681</v>
      </c>
      <c r="C288" s="34">
        <v>0</v>
      </c>
      <c r="D288" s="34">
        <v>0</v>
      </c>
      <c r="E288" s="34">
        <v>14165</v>
      </c>
      <c r="F288" s="34">
        <v>36828</v>
      </c>
      <c r="G288" s="34">
        <v>10041</v>
      </c>
      <c r="H288" s="34">
        <v>0</v>
      </c>
      <c r="I288" s="34">
        <v>285715</v>
      </c>
      <c r="J288" s="34"/>
      <c r="K288" s="35">
        <v>0</v>
      </c>
      <c r="L288" s="35">
        <v>0</v>
      </c>
      <c r="M288" s="35">
        <v>0</v>
      </c>
      <c r="N288" s="35">
        <v>0</v>
      </c>
      <c r="O288" s="35">
        <v>0</v>
      </c>
      <c r="P288" s="35">
        <v>0</v>
      </c>
      <c r="Q288" s="34">
        <v>0</v>
      </c>
      <c r="R288" s="34"/>
      <c r="S288" s="34">
        <v>0</v>
      </c>
      <c r="T288" s="34">
        <v>285715</v>
      </c>
      <c r="U288" s="38"/>
      <c r="W288" s="59" t="s">
        <v>452</v>
      </c>
      <c r="X288" s="55" t="s">
        <v>453</v>
      </c>
      <c r="Y288" s="55"/>
      <c r="Z288" s="55"/>
      <c r="AA288" s="57"/>
    </row>
    <row r="289" spans="1:27" ht="9.75" customHeight="1">
      <c r="A289" s="13" t="s">
        <v>277</v>
      </c>
      <c r="B289" s="34">
        <v>121891</v>
      </c>
      <c r="C289" s="34">
        <v>0</v>
      </c>
      <c r="D289" s="34">
        <v>0</v>
      </c>
      <c r="E289" s="34">
        <v>10924</v>
      </c>
      <c r="F289" s="34">
        <v>14486</v>
      </c>
      <c r="G289" s="34">
        <v>15854</v>
      </c>
      <c r="H289" s="34">
        <v>0</v>
      </c>
      <c r="I289" s="34">
        <v>163155</v>
      </c>
      <c r="J289" s="34"/>
      <c r="K289" s="35">
        <v>0</v>
      </c>
      <c r="L289" s="35">
        <v>0</v>
      </c>
      <c r="M289" s="35">
        <v>0</v>
      </c>
      <c r="N289" s="35">
        <v>0</v>
      </c>
      <c r="O289" s="35">
        <v>0</v>
      </c>
      <c r="P289" s="35">
        <v>0</v>
      </c>
      <c r="Q289" s="34">
        <v>0</v>
      </c>
      <c r="R289" s="34"/>
      <c r="S289" s="34">
        <v>0</v>
      </c>
      <c r="T289" s="34">
        <v>163155</v>
      </c>
      <c r="U289" s="38"/>
      <c r="W289" s="59" t="s">
        <v>278</v>
      </c>
      <c r="X289" s="55" t="s">
        <v>277</v>
      </c>
      <c r="Y289" s="55"/>
      <c r="Z289" s="55"/>
      <c r="AA289" s="57"/>
    </row>
    <row r="290" spans="1:27" ht="9.75" customHeight="1">
      <c r="A290" s="13" t="s">
        <v>419</v>
      </c>
      <c r="B290" s="34">
        <v>480858</v>
      </c>
      <c r="C290" s="34">
        <v>0</v>
      </c>
      <c r="D290" s="34">
        <v>74892</v>
      </c>
      <c r="E290" s="34">
        <v>61000</v>
      </c>
      <c r="F290" s="34">
        <v>98968</v>
      </c>
      <c r="G290" s="34">
        <v>50781</v>
      </c>
      <c r="H290" s="34">
        <v>0</v>
      </c>
      <c r="I290" s="34">
        <v>766499</v>
      </c>
      <c r="J290" s="34"/>
      <c r="K290" s="35">
        <v>0</v>
      </c>
      <c r="L290" s="35">
        <v>0</v>
      </c>
      <c r="M290" s="35">
        <v>0</v>
      </c>
      <c r="N290" s="35">
        <v>0</v>
      </c>
      <c r="O290" s="35">
        <v>0</v>
      </c>
      <c r="P290" s="35">
        <v>0</v>
      </c>
      <c r="Q290" s="34">
        <v>0</v>
      </c>
      <c r="R290" s="34"/>
      <c r="S290" s="34">
        <v>0</v>
      </c>
      <c r="T290" s="34">
        <v>766499</v>
      </c>
      <c r="U290" s="38"/>
      <c r="W290" s="59" t="s">
        <v>229</v>
      </c>
      <c r="X290" s="55" t="s">
        <v>419</v>
      </c>
      <c r="Y290" s="55"/>
      <c r="Z290" s="55"/>
      <c r="AA290" s="57"/>
    </row>
    <row r="291" spans="1:27" ht="9.75" customHeight="1">
      <c r="A291" s="13" t="s">
        <v>420</v>
      </c>
      <c r="B291" s="34">
        <v>0</v>
      </c>
      <c r="C291" s="34">
        <v>0</v>
      </c>
      <c r="D291" s="34">
        <v>16610</v>
      </c>
      <c r="E291" s="34">
        <v>1000</v>
      </c>
      <c r="F291" s="34">
        <v>56243</v>
      </c>
      <c r="G291" s="34">
        <v>76485</v>
      </c>
      <c r="H291" s="34">
        <v>0</v>
      </c>
      <c r="I291" s="34">
        <v>150338</v>
      </c>
      <c r="J291" s="34"/>
      <c r="K291" s="35">
        <v>0</v>
      </c>
      <c r="L291" s="35">
        <v>0</v>
      </c>
      <c r="M291" s="35">
        <v>0</v>
      </c>
      <c r="N291" s="35">
        <v>0</v>
      </c>
      <c r="O291" s="35">
        <v>0</v>
      </c>
      <c r="P291" s="35">
        <v>0</v>
      </c>
      <c r="Q291" s="34">
        <v>0</v>
      </c>
      <c r="R291" s="34"/>
      <c r="S291" s="34">
        <v>0</v>
      </c>
      <c r="T291" s="34">
        <v>150338</v>
      </c>
      <c r="U291" s="38"/>
      <c r="W291" s="59" t="s">
        <v>230</v>
      </c>
      <c r="X291" s="55" t="s">
        <v>420</v>
      </c>
      <c r="Y291" s="55"/>
      <c r="Z291" s="55"/>
      <c r="AA291" s="57"/>
    </row>
    <row r="292" spans="1:27" ht="9.75" customHeight="1">
      <c r="A292" s="13" t="s">
        <v>421</v>
      </c>
      <c r="B292" s="34">
        <v>623303</v>
      </c>
      <c r="C292" s="34">
        <v>56024</v>
      </c>
      <c r="D292" s="34">
        <v>238733</v>
      </c>
      <c r="E292" s="34">
        <v>334683</v>
      </c>
      <c r="F292" s="34">
        <v>170113</v>
      </c>
      <c r="G292" s="34">
        <v>97068</v>
      </c>
      <c r="H292" s="34">
        <v>0</v>
      </c>
      <c r="I292" s="34">
        <v>1519924</v>
      </c>
      <c r="J292" s="34"/>
      <c r="K292" s="35">
        <v>0</v>
      </c>
      <c r="L292" s="35">
        <v>0</v>
      </c>
      <c r="M292" s="35">
        <v>0</v>
      </c>
      <c r="N292" s="35">
        <v>0</v>
      </c>
      <c r="O292" s="35">
        <v>0</v>
      </c>
      <c r="P292" s="35">
        <v>0</v>
      </c>
      <c r="Q292" s="34">
        <v>0</v>
      </c>
      <c r="R292" s="34"/>
      <c r="S292" s="34">
        <v>0</v>
      </c>
      <c r="T292" s="34">
        <v>1519924</v>
      </c>
      <c r="U292" s="38"/>
      <c r="W292" s="59" t="s">
        <v>232</v>
      </c>
      <c r="X292" s="55" t="s">
        <v>421</v>
      </c>
      <c r="Y292" s="55"/>
      <c r="Z292" s="55"/>
      <c r="AA292" s="57"/>
    </row>
    <row r="293" spans="1:27" ht="9.75" customHeight="1">
      <c r="A293" s="13" t="s">
        <v>689</v>
      </c>
      <c r="B293" s="34">
        <v>61951</v>
      </c>
      <c r="C293" s="34">
        <v>0</v>
      </c>
      <c r="D293" s="34">
        <v>742</v>
      </c>
      <c r="E293" s="34">
        <v>500</v>
      </c>
      <c r="F293" s="34">
        <v>22839</v>
      </c>
      <c r="G293" s="34">
        <v>24996</v>
      </c>
      <c r="H293" s="34">
        <v>0</v>
      </c>
      <c r="I293" s="34">
        <v>111028</v>
      </c>
      <c r="J293" s="34"/>
      <c r="K293" s="35">
        <v>0</v>
      </c>
      <c r="L293" s="35">
        <v>0</v>
      </c>
      <c r="M293" s="35">
        <v>0</v>
      </c>
      <c r="N293" s="35">
        <v>0</v>
      </c>
      <c r="O293" s="35">
        <v>0</v>
      </c>
      <c r="P293" s="35">
        <v>0</v>
      </c>
      <c r="Q293" s="34">
        <v>0</v>
      </c>
      <c r="R293" s="34"/>
      <c r="S293" s="34">
        <v>0</v>
      </c>
      <c r="T293" s="34">
        <v>111028</v>
      </c>
      <c r="U293" s="38"/>
      <c r="W293" s="59" t="s">
        <v>249</v>
      </c>
      <c r="X293" s="55" t="s">
        <v>422</v>
      </c>
      <c r="Y293" s="55"/>
      <c r="Z293" s="55"/>
      <c r="AA293" s="57"/>
    </row>
    <row r="294" spans="1:27" ht="9.75" customHeight="1">
      <c r="A294" s="13" t="s">
        <v>423</v>
      </c>
      <c r="B294" s="34">
        <v>39896</v>
      </c>
      <c r="C294" s="34">
        <v>0</v>
      </c>
      <c r="D294" s="34">
        <v>39300</v>
      </c>
      <c r="E294" s="34">
        <v>500</v>
      </c>
      <c r="F294" s="34">
        <v>18107</v>
      </c>
      <c r="G294" s="34">
        <v>19817</v>
      </c>
      <c r="H294" s="34">
        <v>0</v>
      </c>
      <c r="I294" s="34">
        <v>117620</v>
      </c>
      <c r="J294" s="34"/>
      <c r="K294" s="35">
        <v>0</v>
      </c>
      <c r="L294" s="35">
        <v>0</v>
      </c>
      <c r="M294" s="35">
        <v>0</v>
      </c>
      <c r="N294" s="35">
        <v>0</v>
      </c>
      <c r="O294" s="35">
        <v>0</v>
      </c>
      <c r="P294" s="35">
        <v>0</v>
      </c>
      <c r="Q294" s="34">
        <v>0</v>
      </c>
      <c r="R294" s="34"/>
      <c r="S294" s="34">
        <v>0</v>
      </c>
      <c r="T294" s="34">
        <v>117620</v>
      </c>
      <c r="U294" s="38"/>
      <c r="W294" s="59" t="s">
        <v>233</v>
      </c>
      <c r="X294" s="55" t="s">
        <v>423</v>
      </c>
      <c r="Y294" s="55"/>
      <c r="Z294" s="55"/>
      <c r="AA294" s="57"/>
    </row>
    <row r="295" spans="1:27" ht="9.75" customHeight="1">
      <c r="A295" s="13" t="s">
        <v>718</v>
      </c>
      <c r="B295" s="34">
        <v>0</v>
      </c>
      <c r="C295" s="34">
        <v>0</v>
      </c>
      <c r="D295" s="34">
        <v>8898</v>
      </c>
      <c r="E295" s="34">
        <v>4453</v>
      </c>
      <c r="F295" s="34">
        <v>13392</v>
      </c>
      <c r="G295" s="34">
        <v>0</v>
      </c>
      <c r="H295" s="34">
        <v>0</v>
      </c>
      <c r="I295" s="34">
        <v>26743</v>
      </c>
      <c r="J295" s="34"/>
      <c r="K295" s="35">
        <v>0</v>
      </c>
      <c r="L295" s="35">
        <v>0</v>
      </c>
      <c r="M295" s="35">
        <v>0</v>
      </c>
      <c r="N295" s="35">
        <v>0</v>
      </c>
      <c r="O295" s="35">
        <v>0</v>
      </c>
      <c r="P295" s="35">
        <v>0</v>
      </c>
      <c r="Q295" s="34">
        <v>0</v>
      </c>
      <c r="R295" s="34"/>
      <c r="S295" s="34">
        <v>0</v>
      </c>
      <c r="T295" s="34">
        <v>26743</v>
      </c>
      <c r="U295" s="38"/>
      <c r="W295" s="59" t="s">
        <v>424</v>
      </c>
      <c r="X295" s="55" t="s">
        <v>425</v>
      </c>
      <c r="Y295" s="55"/>
      <c r="Z295" s="55"/>
      <c r="AA295" s="57"/>
    </row>
    <row r="296" spans="1:27" ht="9.75" customHeight="1">
      <c r="A296" s="13" t="s">
        <v>708</v>
      </c>
      <c r="B296" s="34">
        <v>1036471</v>
      </c>
      <c r="C296" s="34">
        <v>0</v>
      </c>
      <c r="D296" s="34">
        <v>198722</v>
      </c>
      <c r="E296" s="34">
        <v>34231</v>
      </c>
      <c r="F296" s="34">
        <v>201547</v>
      </c>
      <c r="G296" s="34">
        <v>57770</v>
      </c>
      <c r="H296" s="34">
        <v>0</v>
      </c>
      <c r="I296" s="34">
        <v>1528741</v>
      </c>
      <c r="J296" s="34"/>
      <c r="K296" s="35">
        <v>0</v>
      </c>
      <c r="L296" s="35">
        <v>0</v>
      </c>
      <c r="M296" s="35">
        <v>0</v>
      </c>
      <c r="N296" s="35">
        <v>0</v>
      </c>
      <c r="O296" s="35">
        <v>0</v>
      </c>
      <c r="P296" s="35">
        <v>0</v>
      </c>
      <c r="Q296" s="34">
        <v>0</v>
      </c>
      <c r="R296" s="34"/>
      <c r="S296" s="34">
        <v>0</v>
      </c>
      <c r="T296" s="34">
        <v>1528741</v>
      </c>
      <c r="U296" s="38"/>
      <c r="W296" s="59" t="s">
        <v>234</v>
      </c>
      <c r="X296" s="55" t="s">
        <v>426</v>
      </c>
      <c r="Y296" s="55"/>
      <c r="Z296" s="55"/>
      <c r="AA296" s="57"/>
    </row>
    <row r="297" spans="1:27" ht="9.75" customHeight="1">
      <c r="A297" s="13" t="s">
        <v>427</v>
      </c>
      <c r="B297" s="34">
        <v>1103989</v>
      </c>
      <c r="C297" s="34">
        <v>0</v>
      </c>
      <c r="D297" s="34">
        <v>142235</v>
      </c>
      <c r="E297" s="34">
        <v>292962</v>
      </c>
      <c r="F297" s="34">
        <v>327047</v>
      </c>
      <c r="G297" s="34">
        <v>192388</v>
      </c>
      <c r="H297" s="34">
        <v>0</v>
      </c>
      <c r="I297" s="34">
        <v>2058621</v>
      </c>
      <c r="J297" s="34"/>
      <c r="K297" s="35">
        <v>0</v>
      </c>
      <c r="L297" s="35">
        <v>0</v>
      </c>
      <c r="M297" s="35">
        <v>0</v>
      </c>
      <c r="N297" s="35">
        <v>0</v>
      </c>
      <c r="O297" s="35">
        <v>0</v>
      </c>
      <c r="P297" s="35">
        <v>0</v>
      </c>
      <c r="Q297" s="34">
        <v>0</v>
      </c>
      <c r="R297" s="34"/>
      <c r="S297" s="34">
        <v>0</v>
      </c>
      <c r="T297" s="34">
        <v>2058621</v>
      </c>
      <c r="U297" s="38"/>
      <c r="W297" s="59" t="s">
        <v>235</v>
      </c>
      <c r="X297" s="55" t="s">
        <v>427</v>
      </c>
      <c r="Y297" s="55"/>
      <c r="Z297" s="55"/>
      <c r="AA297" s="57"/>
    </row>
    <row r="298" spans="1:27" ht="9.75" customHeight="1">
      <c r="A298" s="13" t="s">
        <v>733</v>
      </c>
      <c r="B298" s="34">
        <v>0</v>
      </c>
      <c r="C298" s="34">
        <v>0</v>
      </c>
      <c r="D298" s="34">
        <v>0</v>
      </c>
      <c r="E298" s="34">
        <v>3324</v>
      </c>
      <c r="F298" s="34">
        <v>9566</v>
      </c>
      <c r="G298" s="34">
        <v>0</v>
      </c>
      <c r="H298" s="34">
        <v>0</v>
      </c>
      <c r="I298" s="34">
        <v>12890</v>
      </c>
      <c r="J298" s="34"/>
      <c r="K298" s="35">
        <v>0</v>
      </c>
      <c r="L298" s="35">
        <v>0</v>
      </c>
      <c r="M298" s="35">
        <v>0</v>
      </c>
      <c r="N298" s="35">
        <v>0</v>
      </c>
      <c r="O298" s="35">
        <v>0</v>
      </c>
      <c r="P298" s="35">
        <v>0</v>
      </c>
      <c r="Q298" s="34">
        <v>0</v>
      </c>
      <c r="R298" s="34"/>
      <c r="S298" s="34">
        <v>0</v>
      </c>
      <c r="T298" s="34">
        <v>12890</v>
      </c>
      <c r="U298" s="38"/>
      <c r="W298" s="59" t="s">
        <v>641</v>
      </c>
      <c r="X298" s="55" t="s">
        <v>642</v>
      </c>
      <c r="Y298" s="55"/>
      <c r="Z298" s="55"/>
      <c r="AA298" s="57"/>
    </row>
    <row r="299" spans="1:27" ht="9.75" customHeight="1">
      <c r="A299" s="13" t="s">
        <v>664</v>
      </c>
      <c r="B299" s="34">
        <v>0</v>
      </c>
      <c r="C299" s="34">
        <v>0</v>
      </c>
      <c r="D299" s="34">
        <v>0</v>
      </c>
      <c r="E299" s="34">
        <v>4769</v>
      </c>
      <c r="F299" s="34">
        <v>14463</v>
      </c>
      <c r="G299" s="34">
        <v>7175</v>
      </c>
      <c r="H299" s="34">
        <v>0</v>
      </c>
      <c r="I299" s="34">
        <v>26407</v>
      </c>
      <c r="J299" s="34"/>
      <c r="K299" s="35">
        <v>0</v>
      </c>
      <c r="L299" s="35">
        <v>0</v>
      </c>
      <c r="M299" s="35">
        <v>0</v>
      </c>
      <c r="N299" s="35">
        <v>0</v>
      </c>
      <c r="O299" s="35">
        <v>0</v>
      </c>
      <c r="P299" s="35">
        <v>0</v>
      </c>
      <c r="Q299" s="34">
        <v>0</v>
      </c>
      <c r="R299" s="34"/>
      <c r="S299" s="34">
        <v>0</v>
      </c>
      <c r="T299" s="34">
        <v>26407</v>
      </c>
      <c r="U299" s="38"/>
      <c r="W299" s="59" t="s">
        <v>663</v>
      </c>
      <c r="X299" s="55" t="s">
        <v>664</v>
      </c>
      <c r="Y299" s="55"/>
      <c r="Z299" s="55"/>
      <c r="AA299" s="57"/>
    </row>
    <row r="300" spans="1:27" ht="9.75" customHeight="1">
      <c r="A300" s="13" t="s">
        <v>428</v>
      </c>
      <c r="B300" s="34">
        <v>409678</v>
      </c>
      <c r="C300" s="34">
        <v>0</v>
      </c>
      <c r="D300" s="34">
        <v>44490</v>
      </c>
      <c r="E300" s="34">
        <v>119861</v>
      </c>
      <c r="F300" s="34">
        <v>91075</v>
      </c>
      <c r="G300" s="34">
        <v>81333</v>
      </c>
      <c r="H300" s="34">
        <v>0</v>
      </c>
      <c r="I300" s="34">
        <v>746437</v>
      </c>
      <c r="J300" s="34"/>
      <c r="K300" s="35">
        <v>0</v>
      </c>
      <c r="L300" s="35">
        <v>0</v>
      </c>
      <c r="M300" s="35">
        <v>0</v>
      </c>
      <c r="N300" s="35">
        <v>0</v>
      </c>
      <c r="O300" s="35">
        <v>0</v>
      </c>
      <c r="P300" s="35">
        <v>0</v>
      </c>
      <c r="Q300" s="34">
        <v>0</v>
      </c>
      <c r="R300" s="34"/>
      <c r="S300" s="34">
        <v>0</v>
      </c>
      <c r="T300" s="34">
        <v>746437</v>
      </c>
      <c r="U300" s="38"/>
      <c r="W300" s="59" t="s">
        <v>236</v>
      </c>
      <c r="X300" s="55" t="s">
        <v>428</v>
      </c>
      <c r="Y300" s="55"/>
      <c r="Z300" s="55"/>
      <c r="AA300" s="57"/>
    </row>
    <row r="301" spans="1:27" ht="9.75" customHeight="1">
      <c r="A301" s="13" t="s">
        <v>429</v>
      </c>
      <c r="B301" s="34">
        <v>1432718</v>
      </c>
      <c r="C301" s="34">
        <v>0</v>
      </c>
      <c r="D301" s="34">
        <v>59320</v>
      </c>
      <c r="E301" s="34">
        <v>231447</v>
      </c>
      <c r="F301" s="34">
        <v>413804</v>
      </c>
      <c r="G301" s="34">
        <v>139356</v>
      </c>
      <c r="H301" s="34">
        <v>0</v>
      </c>
      <c r="I301" s="34">
        <v>2276645</v>
      </c>
      <c r="J301" s="34"/>
      <c r="K301" s="35">
        <v>0</v>
      </c>
      <c r="L301" s="35">
        <v>0</v>
      </c>
      <c r="M301" s="35">
        <v>0</v>
      </c>
      <c r="N301" s="35">
        <v>0</v>
      </c>
      <c r="O301" s="35">
        <v>0</v>
      </c>
      <c r="P301" s="35">
        <v>0</v>
      </c>
      <c r="Q301" s="34">
        <v>0</v>
      </c>
      <c r="R301" s="34"/>
      <c r="S301" s="34">
        <v>0</v>
      </c>
      <c r="T301" s="34">
        <v>2276645</v>
      </c>
      <c r="U301" s="38"/>
      <c r="W301" s="59" t="s">
        <v>237</v>
      </c>
      <c r="X301" s="55" t="s">
        <v>429</v>
      </c>
      <c r="Y301" s="55"/>
      <c r="Z301" s="55"/>
      <c r="AA301" s="57"/>
    </row>
    <row r="302" spans="1:27" ht="9.75" customHeight="1">
      <c r="A302" s="13" t="s">
        <v>430</v>
      </c>
      <c r="B302" s="34">
        <v>37309</v>
      </c>
      <c r="C302" s="34">
        <v>0</v>
      </c>
      <c r="D302" s="34">
        <v>0</v>
      </c>
      <c r="E302" s="34">
        <v>3836</v>
      </c>
      <c r="F302" s="34">
        <v>10355</v>
      </c>
      <c r="G302" s="34">
        <v>132</v>
      </c>
      <c r="H302" s="34">
        <v>0</v>
      </c>
      <c r="I302" s="34">
        <v>51632</v>
      </c>
      <c r="J302" s="34"/>
      <c r="K302" s="35">
        <v>0</v>
      </c>
      <c r="L302" s="35">
        <v>0</v>
      </c>
      <c r="M302" s="35">
        <v>0</v>
      </c>
      <c r="N302" s="35">
        <v>0</v>
      </c>
      <c r="O302" s="35">
        <v>0</v>
      </c>
      <c r="P302" s="35">
        <v>0</v>
      </c>
      <c r="Q302" s="34">
        <v>0</v>
      </c>
      <c r="R302" s="34"/>
      <c r="S302" s="34">
        <v>0</v>
      </c>
      <c r="T302" s="34">
        <v>51632</v>
      </c>
      <c r="U302" s="38"/>
      <c r="W302" s="59" t="s">
        <v>238</v>
      </c>
      <c r="X302" s="55" t="s">
        <v>430</v>
      </c>
      <c r="Y302" s="55"/>
      <c r="Z302" s="55"/>
      <c r="AA302" s="57"/>
    </row>
    <row r="303" spans="1:27" ht="9.75" customHeight="1">
      <c r="A303" s="13" t="s">
        <v>696</v>
      </c>
      <c r="B303" s="34">
        <v>85182</v>
      </c>
      <c r="C303" s="34">
        <v>0</v>
      </c>
      <c r="D303" s="34">
        <v>0</v>
      </c>
      <c r="E303" s="34">
        <v>3739</v>
      </c>
      <c r="F303" s="34">
        <v>0</v>
      </c>
      <c r="G303" s="34">
        <v>0</v>
      </c>
      <c r="H303" s="34">
        <v>0</v>
      </c>
      <c r="I303" s="34">
        <v>88921</v>
      </c>
      <c r="J303" s="34"/>
      <c r="K303" s="35">
        <v>0</v>
      </c>
      <c r="L303" s="35">
        <v>0</v>
      </c>
      <c r="M303" s="35">
        <v>0</v>
      </c>
      <c r="N303" s="35">
        <v>0</v>
      </c>
      <c r="O303" s="35">
        <v>0</v>
      </c>
      <c r="P303" s="35">
        <v>0</v>
      </c>
      <c r="Q303" s="34">
        <v>0</v>
      </c>
      <c r="R303" s="34"/>
      <c r="S303" s="34">
        <v>0</v>
      </c>
      <c r="T303" s="34">
        <v>88921</v>
      </c>
      <c r="U303" s="38"/>
      <c r="W303" s="59" t="s">
        <v>239</v>
      </c>
      <c r="X303" s="55" t="s">
        <v>431</v>
      </c>
      <c r="Y303" s="55"/>
      <c r="Z303" s="55"/>
      <c r="AA303" s="57"/>
    </row>
    <row r="304" spans="1:27" ht="9.75" customHeight="1">
      <c r="A304" s="13" t="s">
        <v>726</v>
      </c>
      <c r="B304" s="34">
        <v>0</v>
      </c>
      <c r="C304" s="34">
        <v>0</v>
      </c>
      <c r="D304" s="34">
        <v>0</v>
      </c>
      <c r="E304" s="34">
        <v>3324</v>
      </c>
      <c r="F304" s="34">
        <v>9566</v>
      </c>
      <c r="G304" s="34">
        <v>0</v>
      </c>
      <c r="H304" s="34">
        <v>0</v>
      </c>
      <c r="I304" s="34">
        <v>12890</v>
      </c>
      <c r="J304" s="34"/>
      <c r="K304" s="35">
        <v>0</v>
      </c>
      <c r="L304" s="35">
        <v>0</v>
      </c>
      <c r="M304" s="35">
        <v>0</v>
      </c>
      <c r="N304" s="35">
        <v>0</v>
      </c>
      <c r="O304" s="35">
        <v>0</v>
      </c>
      <c r="P304" s="35">
        <v>0</v>
      </c>
      <c r="Q304" s="34">
        <v>0</v>
      </c>
      <c r="R304" s="34"/>
      <c r="S304" s="34">
        <v>0</v>
      </c>
      <c r="T304" s="34">
        <v>12890</v>
      </c>
      <c r="U304" s="38"/>
      <c r="W304" s="59" t="s">
        <v>643</v>
      </c>
      <c r="X304" s="55" t="s">
        <v>644</v>
      </c>
      <c r="Y304" s="55"/>
      <c r="Z304" s="55"/>
      <c r="AA304" s="57"/>
    </row>
    <row r="305" spans="1:27" ht="9.75" customHeight="1">
      <c r="A305" s="13" t="s">
        <v>326</v>
      </c>
      <c r="B305" s="34">
        <v>262220</v>
      </c>
      <c r="C305" s="34">
        <v>123622</v>
      </c>
      <c r="D305" s="34">
        <v>44490</v>
      </c>
      <c r="E305" s="34">
        <v>158739</v>
      </c>
      <c r="F305" s="34">
        <v>108889</v>
      </c>
      <c r="G305" s="34">
        <v>73790</v>
      </c>
      <c r="H305" s="34">
        <v>0</v>
      </c>
      <c r="I305" s="34">
        <v>771750</v>
      </c>
      <c r="J305" s="34"/>
      <c r="K305" s="35">
        <v>0</v>
      </c>
      <c r="L305" s="35">
        <v>0</v>
      </c>
      <c r="M305" s="35">
        <v>0</v>
      </c>
      <c r="N305" s="35">
        <v>0</v>
      </c>
      <c r="O305" s="35">
        <v>0</v>
      </c>
      <c r="P305" s="35">
        <v>0</v>
      </c>
      <c r="Q305" s="34">
        <v>0</v>
      </c>
      <c r="R305" s="34"/>
      <c r="S305" s="34">
        <v>0</v>
      </c>
      <c r="T305" s="34">
        <v>771750</v>
      </c>
      <c r="U305" s="38"/>
      <c r="W305" s="59" t="s">
        <v>169</v>
      </c>
      <c r="X305" s="55" t="s">
        <v>326</v>
      </c>
      <c r="Y305" s="55"/>
      <c r="Z305" s="55"/>
      <c r="AA305" s="57"/>
    </row>
    <row r="306" spans="1:27" ht="9.75" customHeight="1">
      <c r="A306" s="13" t="s">
        <v>759</v>
      </c>
      <c r="B306" s="34">
        <v>0</v>
      </c>
      <c r="C306" s="34">
        <v>0</v>
      </c>
      <c r="D306" s="34">
        <v>0</v>
      </c>
      <c r="E306" s="34">
        <v>15909</v>
      </c>
      <c r="F306" s="34">
        <v>50506</v>
      </c>
      <c r="G306" s="34">
        <v>0</v>
      </c>
      <c r="H306" s="34">
        <v>0</v>
      </c>
      <c r="I306" s="34">
        <v>66415</v>
      </c>
      <c r="J306" s="34"/>
      <c r="K306" s="35">
        <v>0</v>
      </c>
      <c r="L306" s="35">
        <v>0</v>
      </c>
      <c r="M306" s="35">
        <v>0</v>
      </c>
      <c r="N306" s="35">
        <v>0</v>
      </c>
      <c r="O306" s="35">
        <v>0</v>
      </c>
      <c r="P306" s="35">
        <v>0</v>
      </c>
      <c r="Q306" s="34">
        <v>0</v>
      </c>
      <c r="R306" s="34"/>
      <c r="S306" s="34">
        <v>0</v>
      </c>
      <c r="T306" s="34">
        <v>66415</v>
      </c>
      <c r="U306" s="38"/>
      <c r="W306" s="59" t="s">
        <v>645</v>
      </c>
      <c r="X306" s="55" t="s">
        <v>646</v>
      </c>
      <c r="Y306" s="55"/>
      <c r="Z306" s="55"/>
      <c r="AA306" s="57"/>
    </row>
    <row r="307" spans="1:27" ht="9.75" customHeight="1">
      <c r="A307" s="13" t="s">
        <v>432</v>
      </c>
      <c r="B307" s="34">
        <v>195925</v>
      </c>
      <c r="C307" s="34">
        <v>0</v>
      </c>
      <c r="D307" s="34">
        <v>0</v>
      </c>
      <c r="E307" s="34">
        <v>45455</v>
      </c>
      <c r="F307" s="34">
        <v>51671</v>
      </c>
      <c r="G307" s="34">
        <v>40121</v>
      </c>
      <c r="H307" s="34">
        <v>0</v>
      </c>
      <c r="I307" s="34">
        <v>333172</v>
      </c>
      <c r="J307" s="34"/>
      <c r="K307" s="35">
        <v>0</v>
      </c>
      <c r="L307" s="35">
        <v>0</v>
      </c>
      <c r="M307" s="35">
        <v>0</v>
      </c>
      <c r="N307" s="35">
        <v>0</v>
      </c>
      <c r="O307" s="35">
        <v>0</v>
      </c>
      <c r="P307" s="35">
        <v>0</v>
      </c>
      <c r="Q307" s="34">
        <v>0</v>
      </c>
      <c r="R307" s="34"/>
      <c r="S307" s="34">
        <v>0</v>
      </c>
      <c r="T307" s="34">
        <v>333172</v>
      </c>
      <c r="U307" s="38"/>
      <c r="W307" s="59" t="s">
        <v>240</v>
      </c>
      <c r="X307" s="55" t="s">
        <v>432</v>
      </c>
      <c r="Y307" s="55"/>
      <c r="Z307" s="55"/>
      <c r="AA307" s="57"/>
    </row>
    <row r="308" spans="1:27" ht="9.75" customHeight="1">
      <c r="A308" s="13" t="s">
        <v>433</v>
      </c>
      <c r="B308" s="34">
        <v>137831</v>
      </c>
      <c r="C308" s="34">
        <v>0</v>
      </c>
      <c r="D308" s="34">
        <v>39300</v>
      </c>
      <c r="E308" s="34">
        <v>43984</v>
      </c>
      <c r="F308" s="34">
        <v>26641</v>
      </c>
      <c r="G308" s="34">
        <v>37947</v>
      </c>
      <c r="H308" s="34">
        <v>0</v>
      </c>
      <c r="I308" s="34">
        <v>285703</v>
      </c>
      <c r="J308" s="34"/>
      <c r="K308" s="35">
        <v>0</v>
      </c>
      <c r="L308" s="35">
        <v>0</v>
      </c>
      <c r="M308" s="35">
        <v>0</v>
      </c>
      <c r="N308" s="35">
        <v>0</v>
      </c>
      <c r="O308" s="35">
        <v>0</v>
      </c>
      <c r="P308" s="35">
        <v>0</v>
      </c>
      <c r="Q308" s="34">
        <v>0</v>
      </c>
      <c r="R308" s="34"/>
      <c r="S308" s="34">
        <v>0</v>
      </c>
      <c r="T308" s="34">
        <v>285703</v>
      </c>
      <c r="U308" s="38"/>
      <c r="W308" s="59" t="s">
        <v>241</v>
      </c>
      <c r="X308" s="55" t="s">
        <v>433</v>
      </c>
      <c r="Y308" s="55"/>
      <c r="Z308" s="55"/>
      <c r="AA308" s="57"/>
    </row>
    <row r="309" spans="1:27" ht="9.75" customHeight="1">
      <c r="A309" s="13" t="s">
        <v>434</v>
      </c>
      <c r="B309" s="34">
        <v>18570</v>
      </c>
      <c r="C309" s="34">
        <v>0</v>
      </c>
      <c r="D309" s="34">
        <v>0</v>
      </c>
      <c r="E309" s="34">
        <v>500</v>
      </c>
      <c r="F309" s="34">
        <v>3380</v>
      </c>
      <c r="G309" s="34">
        <v>3699</v>
      </c>
      <c r="H309" s="34">
        <v>0</v>
      </c>
      <c r="I309" s="34">
        <v>26149</v>
      </c>
      <c r="J309" s="34"/>
      <c r="K309" s="35">
        <v>0</v>
      </c>
      <c r="L309" s="35">
        <v>0</v>
      </c>
      <c r="M309" s="35">
        <v>0</v>
      </c>
      <c r="N309" s="35">
        <v>0</v>
      </c>
      <c r="O309" s="35">
        <v>0</v>
      </c>
      <c r="P309" s="35">
        <v>0</v>
      </c>
      <c r="Q309" s="34">
        <v>0</v>
      </c>
      <c r="R309" s="34"/>
      <c r="S309" s="34">
        <v>0</v>
      </c>
      <c r="T309" s="34">
        <v>26149</v>
      </c>
      <c r="U309" s="38"/>
      <c r="W309" s="59" t="s">
        <v>242</v>
      </c>
      <c r="X309" s="55" t="s">
        <v>434</v>
      </c>
      <c r="Y309" s="55"/>
      <c r="Z309" s="55"/>
      <c r="AA309" s="57"/>
    </row>
    <row r="310" spans="1:27" ht="9.75" customHeight="1">
      <c r="A310" s="13" t="s">
        <v>435</v>
      </c>
      <c r="B310" s="34">
        <v>0</v>
      </c>
      <c r="C310" s="34">
        <v>0</v>
      </c>
      <c r="D310" s="34">
        <v>0</v>
      </c>
      <c r="E310" s="34">
        <v>500</v>
      </c>
      <c r="F310" s="34">
        <v>2414</v>
      </c>
      <c r="G310" s="34">
        <v>2642</v>
      </c>
      <c r="H310" s="34">
        <v>0</v>
      </c>
      <c r="I310" s="34">
        <v>5556</v>
      </c>
      <c r="J310" s="34"/>
      <c r="K310" s="35">
        <v>0</v>
      </c>
      <c r="L310" s="35">
        <v>0</v>
      </c>
      <c r="M310" s="35">
        <v>0</v>
      </c>
      <c r="N310" s="35">
        <v>0</v>
      </c>
      <c r="O310" s="35">
        <v>0</v>
      </c>
      <c r="P310" s="35">
        <v>0</v>
      </c>
      <c r="Q310" s="34">
        <v>0</v>
      </c>
      <c r="R310" s="34"/>
      <c r="S310" s="34">
        <v>0</v>
      </c>
      <c r="T310" s="34">
        <v>5556</v>
      </c>
      <c r="U310" s="38"/>
      <c r="W310" s="59" t="s">
        <v>243</v>
      </c>
      <c r="X310" s="55" t="s">
        <v>435</v>
      </c>
      <c r="Y310" s="55"/>
      <c r="Z310" s="55"/>
      <c r="AA310" s="57"/>
    </row>
    <row r="311" spans="1:27" ht="9.75" customHeight="1">
      <c r="A311" s="13" t="s">
        <v>436</v>
      </c>
      <c r="B311" s="34">
        <v>314611</v>
      </c>
      <c r="C311" s="34">
        <v>0</v>
      </c>
      <c r="D311" s="34">
        <v>35592</v>
      </c>
      <c r="E311" s="34">
        <v>86608</v>
      </c>
      <c r="F311" s="34">
        <v>73406</v>
      </c>
      <c r="G311" s="34">
        <v>45686</v>
      </c>
      <c r="H311" s="34">
        <v>0</v>
      </c>
      <c r="I311" s="34">
        <v>555903</v>
      </c>
      <c r="J311" s="34"/>
      <c r="K311" s="35">
        <v>0</v>
      </c>
      <c r="L311" s="35">
        <v>0</v>
      </c>
      <c r="M311" s="35">
        <v>0</v>
      </c>
      <c r="N311" s="35">
        <v>0</v>
      </c>
      <c r="O311" s="35">
        <v>0</v>
      </c>
      <c r="P311" s="35">
        <v>0</v>
      </c>
      <c r="Q311" s="34">
        <v>0</v>
      </c>
      <c r="R311" s="34"/>
      <c r="S311" s="34">
        <v>0</v>
      </c>
      <c r="T311" s="34">
        <v>555903</v>
      </c>
      <c r="U311" s="38"/>
      <c r="W311" s="59" t="s">
        <v>231</v>
      </c>
      <c r="X311" s="55" t="s">
        <v>436</v>
      </c>
      <c r="Y311" s="55"/>
      <c r="Z311" s="55"/>
      <c r="AA311" s="57"/>
    </row>
    <row r="312" spans="1:27" ht="9.75" customHeight="1">
      <c r="A312" s="13" t="s">
        <v>739</v>
      </c>
      <c r="B312" s="34">
        <v>0</v>
      </c>
      <c r="C312" s="34">
        <v>0</v>
      </c>
      <c r="D312" s="34">
        <v>0</v>
      </c>
      <c r="E312" s="34">
        <v>8454</v>
      </c>
      <c r="F312" s="34">
        <v>25253</v>
      </c>
      <c r="G312" s="34">
        <v>0</v>
      </c>
      <c r="H312" s="34">
        <v>0</v>
      </c>
      <c r="I312" s="34">
        <v>33707</v>
      </c>
      <c r="J312" s="34"/>
      <c r="K312" s="35">
        <v>0</v>
      </c>
      <c r="L312" s="35">
        <v>0</v>
      </c>
      <c r="M312" s="35">
        <v>0</v>
      </c>
      <c r="N312" s="35">
        <v>0</v>
      </c>
      <c r="O312" s="35">
        <v>0</v>
      </c>
      <c r="P312" s="35">
        <v>0</v>
      </c>
      <c r="Q312" s="34">
        <v>0</v>
      </c>
      <c r="R312" s="34"/>
      <c r="S312" s="34">
        <v>0</v>
      </c>
      <c r="T312" s="34">
        <v>33707</v>
      </c>
      <c r="U312" s="38"/>
      <c r="W312" s="59" t="s">
        <v>647</v>
      </c>
      <c r="X312" s="55" t="s">
        <v>648</v>
      </c>
      <c r="Y312" s="55"/>
      <c r="Z312" s="55"/>
      <c r="AA312" s="57"/>
    </row>
    <row r="313" spans="1:27" ht="9.75" customHeight="1">
      <c r="A313" s="13" t="s">
        <v>437</v>
      </c>
      <c r="B313" s="34">
        <v>206423</v>
      </c>
      <c r="C313" s="34">
        <v>0</v>
      </c>
      <c r="D313" s="34">
        <v>46715</v>
      </c>
      <c r="E313" s="34">
        <v>25297</v>
      </c>
      <c r="F313" s="34">
        <v>39171</v>
      </c>
      <c r="G313" s="34">
        <v>28112</v>
      </c>
      <c r="H313" s="34">
        <v>0</v>
      </c>
      <c r="I313" s="34">
        <v>345718</v>
      </c>
      <c r="J313" s="34"/>
      <c r="K313" s="35">
        <v>0</v>
      </c>
      <c r="L313" s="35">
        <v>0</v>
      </c>
      <c r="M313" s="35">
        <v>0</v>
      </c>
      <c r="N313" s="35">
        <v>0</v>
      </c>
      <c r="O313" s="35">
        <v>0</v>
      </c>
      <c r="P313" s="35">
        <v>0</v>
      </c>
      <c r="Q313" s="34">
        <v>0</v>
      </c>
      <c r="R313" s="34"/>
      <c r="S313" s="34">
        <v>0</v>
      </c>
      <c r="T313" s="34">
        <v>345718</v>
      </c>
      <c r="U313" s="38"/>
      <c r="W313" s="59" t="s">
        <v>244</v>
      </c>
      <c r="X313" s="55" t="s">
        <v>437</v>
      </c>
      <c r="Y313" s="55"/>
      <c r="Z313" s="55"/>
      <c r="AA313" s="57"/>
    </row>
    <row r="314" spans="1:27" ht="9.75" customHeight="1">
      <c r="A314" s="13" t="s">
        <v>438</v>
      </c>
      <c r="B314" s="34">
        <v>146006</v>
      </c>
      <c r="C314" s="34">
        <v>0</v>
      </c>
      <c r="D314" s="34">
        <v>10411</v>
      </c>
      <c r="E314" s="34">
        <v>1823</v>
      </c>
      <c r="F314" s="34">
        <v>38961</v>
      </c>
      <c r="G314" s="34">
        <v>16987</v>
      </c>
      <c r="H314" s="34">
        <v>0</v>
      </c>
      <c r="I314" s="34">
        <v>214188</v>
      </c>
      <c r="J314" s="34"/>
      <c r="K314" s="35">
        <v>0</v>
      </c>
      <c r="L314" s="35">
        <v>0</v>
      </c>
      <c r="M314" s="35">
        <v>0</v>
      </c>
      <c r="N314" s="35">
        <v>0</v>
      </c>
      <c r="O314" s="35">
        <v>0</v>
      </c>
      <c r="P314" s="35">
        <v>0</v>
      </c>
      <c r="Q314" s="34">
        <v>0</v>
      </c>
      <c r="R314" s="34"/>
      <c r="S314" s="34">
        <v>0</v>
      </c>
      <c r="T314" s="34">
        <v>214188</v>
      </c>
      <c r="U314" s="38"/>
      <c r="W314" s="59" t="s">
        <v>245</v>
      </c>
      <c r="X314" s="55" t="s">
        <v>438</v>
      </c>
      <c r="Y314" s="55"/>
      <c r="Z314" s="55"/>
      <c r="AA314" s="57"/>
    </row>
    <row r="315" spans="1:27" s="47" customFormat="1" ht="9.75" customHeight="1">
      <c r="A315" s="13" t="s">
        <v>439</v>
      </c>
      <c r="B315" s="34">
        <v>482130</v>
      </c>
      <c r="C315" s="34">
        <v>0</v>
      </c>
      <c r="D315" s="34">
        <v>29660</v>
      </c>
      <c r="E315" s="34">
        <v>209025</v>
      </c>
      <c r="F315" s="34">
        <v>157623</v>
      </c>
      <c r="G315" s="34">
        <v>71591</v>
      </c>
      <c r="H315" s="34">
        <v>0</v>
      </c>
      <c r="I315" s="34">
        <v>950029</v>
      </c>
      <c r="J315" s="34"/>
      <c r="K315" s="35">
        <v>0</v>
      </c>
      <c r="L315" s="35">
        <v>0</v>
      </c>
      <c r="M315" s="35">
        <v>0</v>
      </c>
      <c r="N315" s="35">
        <v>0</v>
      </c>
      <c r="O315" s="35">
        <v>0</v>
      </c>
      <c r="P315" s="35">
        <v>0</v>
      </c>
      <c r="Q315" s="34">
        <v>0</v>
      </c>
      <c r="R315" s="34"/>
      <c r="S315" s="34">
        <v>0</v>
      </c>
      <c r="T315" s="34">
        <v>950029</v>
      </c>
      <c r="U315" s="38"/>
      <c r="V315" s="3"/>
      <c r="W315" s="59" t="s">
        <v>246</v>
      </c>
      <c r="X315" s="55" t="s">
        <v>439</v>
      </c>
      <c r="Y315" s="55"/>
      <c r="Z315" s="55"/>
      <c r="AA315" s="57"/>
    </row>
    <row r="316" spans="1:27" ht="9.75" customHeight="1">
      <c r="A316" s="46" t="s">
        <v>440</v>
      </c>
      <c r="B316" s="44">
        <v>381321</v>
      </c>
      <c r="C316" s="44">
        <v>0</v>
      </c>
      <c r="D316" s="44">
        <v>0</v>
      </c>
      <c r="E316" s="44">
        <v>84389</v>
      </c>
      <c r="F316" s="44">
        <v>79036</v>
      </c>
      <c r="G316" s="44">
        <v>54669</v>
      </c>
      <c r="H316" s="44">
        <v>0</v>
      </c>
      <c r="I316" s="44">
        <v>599415</v>
      </c>
      <c r="J316" s="44"/>
      <c r="K316" s="35">
        <v>0</v>
      </c>
      <c r="L316" s="35">
        <v>0</v>
      </c>
      <c r="M316" s="35">
        <v>0</v>
      </c>
      <c r="N316" s="35">
        <v>0</v>
      </c>
      <c r="O316" s="35">
        <v>0</v>
      </c>
      <c r="P316" s="35">
        <v>0</v>
      </c>
      <c r="Q316" s="44">
        <v>0</v>
      </c>
      <c r="R316" s="44"/>
      <c r="S316" s="44">
        <v>0</v>
      </c>
      <c r="T316" s="44">
        <v>599415</v>
      </c>
      <c r="U316" s="45"/>
      <c r="V316" s="47"/>
      <c r="W316" s="59" t="s">
        <v>247</v>
      </c>
      <c r="X316" s="55" t="s">
        <v>440</v>
      </c>
      <c r="Y316" s="55"/>
      <c r="Z316" s="55"/>
      <c r="AA316" s="57"/>
    </row>
    <row r="317" spans="1:27" ht="9.75" customHeight="1">
      <c r="A317" s="13" t="s">
        <v>441</v>
      </c>
      <c r="B317" s="34">
        <v>1586332</v>
      </c>
      <c r="C317" s="34">
        <v>34970</v>
      </c>
      <c r="D317" s="34">
        <v>265457</v>
      </c>
      <c r="E317" s="34">
        <v>41301</v>
      </c>
      <c r="F317" s="34">
        <v>223776</v>
      </c>
      <c r="G317" s="34">
        <v>86226</v>
      </c>
      <c r="H317" s="34">
        <v>0</v>
      </c>
      <c r="I317" s="34">
        <v>2238062</v>
      </c>
      <c r="J317" s="34"/>
      <c r="K317" s="35">
        <v>0</v>
      </c>
      <c r="L317" s="35">
        <v>0</v>
      </c>
      <c r="M317" s="35">
        <v>0</v>
      </c>
      <c r="N317" s="35">
        <v>0</v>
      </c>
      <c r="O317" s="35">
        <v>0</v>
      </c>
      <c r="P317" s="35">
        <v>0</v>
      </c>
      <c r="Q317" s="34">
        <v>0</v>
      </c>
      <c r="R317" s="34"/>
      <c r="S317" s="34">
        <v>0</v>
      </c>
      <c r="T317" s="34">
        <v>2238062</v>
      </c>
      <c r="U317" s="38"/>
      <c r="W317" s="59" t="s">
        <v>248</v>
      </c>
      <c r="X317" s="55" t="s">
        <v>441</v>
      </c>
      <c r="Y317" s="55"/>
      <c r="Z317" s="55"/>
      <c r="AA317" s="57"/>
    </row>
    <row r="318" spans="1:27" ht="9.75" customHeight="1">
      <c r="A318" s="13" t="s">
        <v>442</v>
      </c>
      <c r="B318" s="34">
        <v>878046</v>
      </c>
      <c r="C318" s="34">
        <v>0</v>
      </c>
      <c r="D318" s="34">
        <v>55524</v>
      </c>
      <c r="E318" s="34">
        <v>245853</v>
      </c>
      <c r="F318" s="34">
        <v>249925</v>
      </c>
      <c r="G318" s="34">
        <v>82989</v>
      </c>
      <c r="H318" s="34">
        <v>0</v>
      </c>
      <c r="I318" s="34">
        <v>1512337</v>
      </c>
      <c r="J318" s="34"/>
      <c r="K318" s="35">
        <v>0</v>
      </c>
      <c r="L318" s="35">
        <v>0</v>
      </c>
      <c r="M318" s="35">
        <v>0</v>
      </c>
      <c r="N318" s="35">
        <v>0</v>
      </c>
      <c r="O318" s="35">
        <v>0</v>
      </c>
      <c r="P318" s="35">
        <v>0</v>
      </c>
      <c r="Q318" s="34">
        <v>0</v>
      </c>
      <c r="R318" s="34"/>
      <c r="S318" s="34">
        <v>0</v>
      </c>
      <c r="T318" s="34">
        <v>1512337</v>
      </c>
      <c r="U318" s="38"/>
      <c r="W318" s="59" t="s">
        <v>250</v>
      </c>
      <c r="X318" s="55" t="s">
        <v>442</v>
      </c>
      <c r="Y318" s="55"/>
      <c r="Z318" s="55"/>
      <c r="AA318" s="57"/>
    </row>
    <row r="319" spans="1:27" ht="9.75" customHeight="1">
      <c r="A319" s="13" t="s">
        <v>443</v>
      </c>
      <c r="B319" s="34">
        <v>339039</v>
      </c>
      <c r="C319" s="34">
        <v>0</v>
      </c>
      <c r="D319" s="34">
        <v>0</v>
      </c>
      <c r="E319" s="34">
        <v>5992</v>
      </c>
      <c r="F319" s="34">
        <v>94794</v>
      </c>
      <c r="G319" s="34">
        <v>12878</v>
      </c>
      <c r="H319" s="34">
        <v>0</v>
      </c>
      <c r="I319" s="34">
        <v>452703</v>
      </c>
      <c r="J319" s="34"/>
      <c r="K319" s="35">
        <v>0</v>
      </c>
      <c r="L319" s="35">
        <v>0</v>
      </c>
      <c r="M319" s="35">
        <v>0</v>
      </c>
      <c r="N319" s="35">
        <v>0</v>
      </c>
      <c r="O319" s="35">
        <v>0</v>
      </c>
      <c r="P319" s="35">
        <v>0</v>
      </c>
      <c r="Q319" s="34">
        <v>0</v>
      </c>
      <c r="R319" s="34"/>
      <c r="S319" s="34">
        <v>0</v>
      </c>
      <c r="T319" s="34">
        <v>452703</v>
      </c>
      <c r="U319" s="38"/>
      <c r="W319" s="59" t="s">
        <v>251</v>
      </c>
      <c r="X319" s="55" t="s">
        <v>443</v>
      </c>
      <c r="Y319" s="55"/>
      <c r="Z319" s="55"/>
      <c r="AA319" s="57"/>
    </row>
    <row r="320" spans="1:28" ht="9.75" customHeight="1">
      <c r="A320" s="13" t="s">
        <v>327</v>
      </c>
      <c r="B320" s="34">
        <v>286650</v>
      </c>
      <c r="C320" s="34">
        <v>0</v>
      </c>
      <c r="D320" s="34">
        <v>29482</v>
      </c>
      <c r="E320" s="34">
        <v>31582</v>
      </c>
      <c r="F320" s="34">
        <v>79665</v>
      </c>
      <c r="G320" s="34">
        <v>95105</v>
      </c>
      <c r="H320" s="34">
        <v>0</v>
      </c>
      <c r="I320" s="34">
        <v>522484</v>
      </c>
      <c r="J320" s="34"/>
      <c r="K320" s="35">
        <v>0</v>
      </c>
      <c r="L320" s="35">
        <v>0</v>
      </c>
      <c r="M320" s="35">
        <v>0</v>
      </c>
      <c r="N320" s="35">
        <v>0</v>
      </c>
      <c r="O320" s="35">
        <v>0</v>
      </c>
      <c r="P320" s="35">
        <v>0</v>
      </c>
      <c r="Q320" s="34">
        <v>0</v>
      </c>
      <c r="R320" s="34"/>
      <c r="S320" s="34">
        <v>0</v>
      </c>
      <c r="T320" s="34">
        <v>522484</v>
      </c>
      <c r="U320" s="38"/>
      <c r="W320" s="59" t="s">
        <v>170</v>
      </c>
      <c r="X320" s="55" t="s">
        <v>327</v>
      </c>
      <c r="Y320" s="55"/>
      <c r="Z320" s="55"/>
      <c r="AA320" s="57"/>
      <c r="AB320" s="12"/>
    </row>
    <row r="321" spans="1:27" ht="9.75" customHeight="1">
      <c r="A321" s="13" t="s">
        <v>444</v>
      </c>
      <c r="B321" s="34">
        <v>447468</v>
      </c>
      <c r="C321" s="34">
        <v>0</v>
      </c>
      <c r="D321" s="34">
        <v>0</v>
      </c>
      <c r="E321" s="34">
        <v>4584</v>
      </c>
      <c r="F321" s="34">
        <v>70237</v>
      </c>
      <c r="G321" s="34">
        <v>36829</v>
      </c>
      <c r="H321" s="34">
        <v>0</v>
      </c>
      <c r="I321" s="34">
        <v>559118</v>
      </c>
      <c r="J321" s="34"/>
      <c r="K321" s="35">
        <v>0</v>
      </c>
      <c r="L321" s="35">
        <v>0</v>
      </c>
      <c r="M321" s="35">
        <v>0</v>
      </c>
      <c r="N321" s="35">
        <v>0</v>
      </c>
      <c r="O321" s="35">
        <v>0</v>
      </c>
      <c r="P321" s="35">
        <v>0</v>
      </c>
      <c r="Q321" s="34">
        <v>0</v>
      </c>
      <c r="R321" s="34"/>
      <c r="S321" s="34">
        <v>0</v>
      </c>
      <c r="T321" s="34">
        <v>559118</v>
      </c>
      <c r="U321" s="38"/>
      <c r="W321" s="59" t="s">
        <v>252</v>
      </c>
      <c r="X321" s="55" t="s">
        <v>444</v>
      </c>
      <c r="Y321" s="55"/>
      <c r="Z321" s="55"/>
      <c r="AA321" s="57"/>
    </row>
    <row r="322" spans="1:27" ht="9.75" customHeight="1">
      <c r="A322" s="13" t="s">
        <v>687</v>
      </c>
      <c r="B322" s="34">
        <v>0</v>
      </c>
      <c r="C322" s="34">
        <v>0</v>
      </c>
      <c r="D322" s="34">
        <v>0</v>
      </c>
      <c r="E322" s="34">
        <v>7777</v>
      </c>
      <c r="F322" s="34">
        <v>22957</v>
      </c>
      <c r="G322" s="34">
        <v>0</v>
      </c>
      <c r="H322" s="34">
        <v>0</v>
      </c>
      <c r="I322" s="34">
        <v>30734</v>
      </c>
      <c r="J322" s="34"/>
      <c r="K322" s="35">
        <v>0</v>
      </c>
      <c r="L322" s="35">
        <v>0</v>
      </c>
      <c r="M322" s="35">
        <v>0</v>
      </c>
      <c r="N322" s="35">
        <v>0</v>
      </c>
      <c r="O322" s="35">
        <v>0</v>
      </c>
      <c r="P322" s="35">
        <v>0</v>
      </c>
      <c r="Q322" s="34">
        <v>0</v>
      </c>
      <c r="R322" s="34"/>
      <c r="S322" s="34">
        <v>0</v>
      </c>
      <c r="T322" s="34">
        <v>30734</v>
      </c>
      <c r="U322" s="38"/>
      <c r="W322" s="59" t="s">
        <v>649</v>
      </c>
      <c r="X322" s="55" t="s">
        <v>650</v>
      </c>
      <c r="Y322" s="55"/>
      <c r="Z322" s="55"/>
      <c r="AA322" s="57"/>
    </row>
    <row r="323" spans="1:27" ht="9.75" customHeight="1">
      <c r="A323" s="13" t="s">
        <v>703</v>
      </c>
      <c r="B323" s="34">
        <v>0</v>
      </c>
      <c r="C323" s="34">
        <v>0</v>
      </c>
      <c r="D323" s="34">
        <v>34109</v>
      </c>
      <c r="E323" s="34">
        <v>4001</v>
      </c>
      <c r="F323" s="34">
        <v>11861</v>
      </c>
      <c r="G323" s="34">
        <v>0</v>
      </c>
      <c r="H323" s="34">
        <v>0</v>
      </c>
      <c r="I323" s="34">
        <v>49971</v>
      </c>
      <c r="J323" s="34"/>
      <c r="K323" s="35">
        <v>0</v>
      </c>
      <c r="L323" s="35">
        <v>0</v>
      </c>
      <c r="M323" s="35">
        <v>0</v>
      </c>
      <c r="N323" s="35">
        <v>0</v>
      </c>
      <c r="O323" s="35">
        <v>0</v>
      </c>
      <c r="P323" s="35">
        <v>0</v>
      </c>
      <c r="Q323" s="34">
        <v>0</v>
      </c>
      <c r="R323" s="34"/>
      <c r="S323" s="34">
        <v>0</v>
      </c>
      <c r="T323" s="34">
        <v>49971</v>
      </c>
      <c r="U323" s="38"/>
      <c r="W323" s="59" t="s">
        <v>445</v>
      </c>
      <c r="X323" s="55" t="s">
        <v>446</v>
      </c>
      <c r="Y323" s="55"/>
      <c r="Z323" s="55"/>
      <c r="AA323" s="57"/>
    </row>
    <row r="324" spans="1:27" ht="9.75" customHeight="1">
      <c r="A324" s="13" t="s">
        <v>447</v>
      </c>
      <c r="B324" s="34">
        <v>885756</v>
      </c>
      <c r="C324" s="34">
        <v>0</v>
      </c>
      <c r="D324" s="34">
        <v>81565</v>
      </c>
      <c r="E324" s="34">
        <v>227647</v>
      </c>
      <c r="F324" s="34">
        <v>248978</v>
      </c>
      <c r="G324" s="34">
        <v>133091</v>
      </c>
      <c r="H324" s="34">
        <v>0</v>
      </c>
      <c r="I324" s="34">
        <v>1577037</v>
      </c>
      <c r="J324" s="34"/>
      <c r="K324" s="35">
        <v>0</v>
      </c>
      <c r="L324" s="35">
        <v>0</v>
      </c>
      <c r="M324" s="35">
        <v>0</v>
      </c>
      <c r="N324" s="35">
        <v>0</v>
      </c>
      <c r="O324" s="35">
        <v>0</v>
      </c>
      <c r="P324" s="35">
        <v>0</v>
      </c>
      <c r="Q324" s="34">
        <v>0</v>
      </c>
      <c r="R324" s="34"/>
      <c r="S324" s="34">
        <v>0</v>
      </c>
      <c r="T324" s="34">
        <v>1577037</v>
      </c>
      <c r="U324" s="38"/>
      <c r="W324" s="59" t="s">
        <v>253</v>
      </c>
      <c r="X324" s="55" t="s">
        <v>447</v>
      </c>
      <c r="Y324" s="55"/>
      <c r="Z324" s="55"/>
      <c r="AA324" s="57"/>
    </row>
    <row r="325" spans="1:27" ht="9.75" customHeight="1">
      <c r="A325" s="13" t="s">
        <v>448</v>
      </c>
      <c r="B325" s="34">
        <v>450293</v>
      </c>
      <c r="C325" s="34">
        <v>0</v>
      </c>
      <c r="D325" s="34">
        <v>124216</v>
      </c>
      <c r="E325" s="34">
        <v>47637</v>
      </c>
      <c r="F325" s="34">
        <v>118836</v>
      </c>
      <c r="G325" s="34">
        <v>55125</v>
      </c>
      <c r="H325" s="34">
        <v>0</v>
      </c>
      <c r="I325" s="34">
        <v>796107</v>
      </c>
      <c r="J325" s="34"/>
      <c r="K325" s="35">
        <v>0</v>
      </c>
      <c r="L325" s="35">
        <v>0</v>
      </c>
      <c r="M325" s="35">
        <v>0</v>
      </c>
      <c r="N325" s="35">
        <v>0</v>
      </c>
      <c r="O325" s="35">
        <v>0</v>
      </c>
      <c r="P325" s="35">
        <v>0</v>
      </c>
      <c r="Q325" s="34">
        <v>0</v>
      </c>
      <c r="R325" s="34"/>
      <c r="S325" s="34">
        <v>0</v>
      </c>
      <c r="T325" s="34">
        <v>796107</v>
      </c>
      <c r="U325" s="38"/>
      <c r="W325" s="59" t="s">
        <v>254</v>
      </c>
      <c r="X325" s="55" t="s">
        <v>448</v>
      </c>
      <c r="Y325" s="55"/>
      <c r="Z325" s="55"/>
      <c r="AA325" s="57"/>
    </row>
    <row r="326" spans="1:27" ht="9.75" customHeight="1">
      <c r="A326" s="13" t="s">
        <v>449</v>
      </c>
      <c r="B326" s="34">
        <v>522266</v>
      </c>
      <c r="C326" s="34">
        <v>0</v>
      </c>
      <c r="D326" s="34">
        <v>41524</v>
      </c>
      <c r="E326" s="34">
        <v>56145</v>
      </c>
      <c r="F326" s="34">
        <v>127283</v>
      </c>
      <c r="G326" s="34">
        <v>34139</v>
      </c>
      <c r="H326" s="34">
        <v>0</v>
      </c>
      <c r="I326" s="34">
        <v>781357</v>
      </c>
      <c r="J326" s="34"/>
      <c r="K326" s="35">
        <v>0</v>
      </c>
      <c r="L326" s="35">
        <v>0</v>
      </c>
      <c r="M326" s="35">
        <v>0</v>
      </c>
      <c r="N326" s="35">
        <v>0</v>
      </c>
      <c r="O326" s="35">
        <v>0</v>
      </c>
      <c r="P326" s="35">
        <v>0</v>
      </c>
      <c r="Q326" s="34">
        <v>0</v>
      </c>
      <c r="R326" s="34"/>
      <c r="S326" s="34">
        <v>0</v>
      </c>
      <c r="T326" s="34">
        <v>781357</v>
      </c>
      <c r="U326" s="38"/>
      <c r="W326" s="59" t="s">
        <v>255</v>
      </c>
      <c r="X326" s="55" t="s">
        <v>449</v>
      </c>
      <c r="Y326" s="55"/>
      <c r="Z326" s="55"/>
      <c r="AA326" s="57"/>
    </row>
    <row r="327" spans="1:27" ht="9.75" customHeight="1">
      <c r="A327" s="13" t="s">
        <v>694</v>
      </c>
      <c r="B327" s="34">
        <v>0</v>
      </c>
      <c r="C327" s="34">
        <v>0</v>
      </c>
      <c r="D327" s="34">
        <v>0</v>
      </c>
      <c r="E327" s="34">
        <v>4453</v>
      </c>
      <c r="F327" s="34">
        <v>13392</v>
      </c>
      <c r="G327" s="34">
        <v>0</v>
      </c>
      <c r="H327" s="34">
        <v>0</v>
      </c>
      <c r="I327" s="34">
        <v>17845</v>
      </c>
      <c r="J327" s="34"/>
      <c r="K327" s="35">
        <v>0</v>
      </c>
      <c r="L327" s="35">
        <v>0</v>
      </c>
      <c r="M327" s="35">
        <v>0</v>
      </c>
      <c r="N327" s="35">
        <v>0</v>
      </c>
      <c r="O327" s="35">
        <v>0</v>
      </c>
      <c r="P327" s="35">
        <v>0</v>
      </c>
      <c r="Q327" s="34">
        <v>0</v>
      </c>
      <c r="R327" s="34"/>
      <c r="S327" s="34">
        <v>0</v>
      </c>
      <c r="T327" s="34">
        <v>17845</v>
      </c>
      <c r="U327" s="38"/>
      <c r="W327" s="59" t="s">
        <v>603</v>
      </c>
      <c r="X327" s="55" t="s">
        <v>604</v>
      </c>
      <c r="Y327" s="55"/>
      <c r="Z327" s="55"/>
      <c r="AA327" s="57"/>
    </row>
    <row r="328" spans="1:27" ht="9.75" customHeight="1">
      <c r="A328" s="13" t="s">
        <v>450</v>
      </c>
      <c r="B328" s="34">
        <v>623612</v>
      </c>
      <c r="C328" s="34">
        <v>994791</v>
      </c>
      <c r="D328" s="34">
        <v>71184</v>
      </c>
      <c r="E328" s="34">
        <v>442277</v>
      </c>
      <c r="F328" s="34">
        <v>537931</v>
      </c>
      <c r="G328" s="34">
        <v>77168</v>
      </c>
      <c r="H328" s="34">
        <v>0</v>
      </c>
      <c r="I328" s="34">
        <v>2746963</v>
      </c>
      <c r="J328" s="34"/>
      <c r="K328" s="35">
        <v>0</v>
      </c>
      <c r="L328" s="35">
        <v>0</v>
      </c>
      <c r="M328" s="35">
        <v>0</v>
      </c>
      <c r="N328" s="35">
        <v>0</v>
      </c>
      <c r="O328" s="35">
        <v>0</v>
      </c>
      <c r="P328" s="35">
        <v>0</v>
      </c>
      <c r="Q328" s="34">
        <v>0</v>
      </c>
      <c r="R328" s="34"/>
      <c r="S328" s="34">
        <v>0</v>
      </c>
      <c r="T328" s="34">
        <v>2746963</v>
      </c>
      <c r="U328" s="38"/>
      <c r="W328" s="59" t="s">
        <v>256</v>
      </c>
      <c r="X328" s="55" t="s">
        <v>450</v>
      </c>
      <c r="Y328" s="55"/>
      <c r="Z328" s="55"/>
      <c r="AA328" s="57"/>
    </row>
    <row r="329" spans="1:27" ht="9.75" customHeight="1">
      <c r="A329" s="13" t="s">
        <v>734</v>
      </c>
      <c r="B329" s="34">
        <v>0</v>
      </c>
      <c r="C329" s="34">
        <v>0</v>
      </c>
      <c r="D329" s="34">
        <v>0</v>
      </c>
      <c r="E329" s="34">
        <v>3662</v>
      </c>
      <c r="F329" s="34">
        <v>10713</v>
      </c>
      <c r="G329" s="34">
        <v>8300</v>
      </c>
      <c r="H329" s="34">
        <v>0</v>
      </c>
      <c r="I329" s="34">
        <v>22675</v>
      </c>
      <c r="J329" s="34"/>
      <c r="K329" s="35">
        <v>0</v>
      </c>
      <c r="L329" s="35">
        <v>0</v>
      </c>
      <c r="M329" s="35">
        <v>0</v>
      </c>
      <c r="N329" s="35">
        <v>0</v>
      </c>
      <c r="O329" s="35">
        <v>0</v>
      </c>
      <c r="P329" s="35">
        <v>0</v>
      </c>
      <c r="Q329" s="34">
        <v>0</v>
      </c>
      <c r="R329" s="34"/>
      <c r="S329" s="34">
        <v>0</v>
      </c>
      <c r="T329" s="34">
        <v>22675</v>
      </c>
      <c r="U329" s="38"/>
      <c r="W329" s="59" t="s">
        <v>651</v>
      </c>
      <c r="X329" s="55" t="s">
        <v>652</v>
      </c>
      <c r="Y329" s="55"/>
      <c r="Z329" s="55"/>
      <c r="AA329" s="57"/>
    </row>
    <row r="330" spans="1:27" ht="9.75" customHeight="1">
      <c r="A330" s="13" t="s">
        <v>727</v>
      </c>
      <c r="B330" s="34">
        <v>0</v>
      </c>
      <c r="C330" s="34">
        <v>0</v>
      </c>
      <c r="D330" s="34">
        <v>0</v>
      </c>
      <c r="E330" s="34">
        <v>9132</v>
      </c>
      <c r="F330" s="34">
        <v>27549</v>
      </c>
      <c r="G330" s="34">
        <v>0</v>
      </c>
      <c r="H330" s="34">
        <v>0</v>
      </c>
      <c r="I330" s="34">
        <v>36681</v>
      </c>
      <c r="J330" s="34"/>
      <c r="K330" s="35">
        <v>0</v>
      </c>
      <c r="L330" s="35">
        <v>0</v>
      </c>
      <c r="M330" s="35">
        <v>0</v>
      </c>
      <c r="N330" s="35">
        <v>0</v>
      </c>
      <c r="O330" s="35">
        <v>0</v>
      </c>
      <c r="P330" s="35">
        <v>0</v>
      </c>
      <c r="Q330" s="34">
        <v>0</v>
      </c>
      <c r="R330" s="34"/>
      <c r="S330" s="34">
        <v>0</v>
      </c>
      <c r="T330" s="34">
        <v>36681</v>
      </c>
      <c r="U330" s="38"/>
      <c r="W330" s="59" t="s">
        <v>653</v>
      </c>
      <c r="X330" s="55" t="s">
        <v>654</v>
      </c>
      <c r="Y330" s="55"/>
      <c r="Z330" s="55"/>
      <c r="AA330" s="57"/>
    </row>
    <row r="331" spans="1:27" ht="9.75" customHeight="1">
      <c r="A331" s="13" t="s">
        <v>451</v>
      </c>
      <c r="B331" s="34">
        <v>722835</v>
      </c>
      <c r="C331" s="34">
        <v>14335</v>
      </c>
      <c r="D331" s="34">
        <v>11923</v>
      </c>
      <c r="E331" s="34">
        <v>45313</v>
      </c>
      <c r="F331" s="34">
        <v>216375</v>
      </c>
      <c r="G331" s="34">
        <v>63590</v>
      </c>
      <c r="H331" s="34">
        <v>0</v>
      </c>
      <c r="I331" s="34">
        <v>1074371</v>
      </c>
      <c r="J331" s="34"/>
      <c r="K331" s="35">
        <v>0</v>
      </c>
      <c r="L331" s="35">
        <v>0</v>
      </c>
      <c r="M331" s="35">
        <v>0</v>
      </c>
      <c r="N331" s="35">
        <v>0</v>
      </c>
      <c r="O331" s="35">
        <v>0</v>
      </c>
      <c r="P331" s="35">
        <v>0</v>
      </c>
      <c r="Q331" s="34">
        <v>0</v>
      </c>
      <c r="R331" s="34"/>
      <c r="S331" s="34">
        <v>0</v>
      </c>
      <c r="T331" s="34">
        <v>1074371</v>
      </c>
      <c r="U331" s="38"/>
      <c r="W331" s="59" t="s">
        <v>257</v>
      </c>
      <c r="X331" s="55" t="s">
        <v>451</v>
      </c>
      <c r="Y331" s="55"/>
      <c r="Z331" s="55"/>
      <c r="AA331" s="57"/>
    </row>
    <row r="332" spans="1:27" ht="9.75" customHeight="1" thickBot="1">
      <c r="A332" s="14" t="s">
        <v>124</v>
      </c>
      <c r="B332" s="40">
        <f aca="true" t="shared" si="0" ref="B332:I332">SUM(B14:B331)</f>
        <v>2390452486</v>
      </c>
      <c r="C332" s="40">
        <f t="shared" si="0"/>
        <v>14456480</v>
      </c>
      <c r="D332" s="40">
        <f t="shared" si="0"/>
        <v>145424061</v>
      </c>
      <c r="E332" s="40">
        <f t="shared" si="0"/>
        <v>140476500</v>
      </c>
      <c r="F332" s="40">
        <f t="shared" si="0"/>
        <v>242916355</v>
      </c>
      <c r="G332" s="40">
        <f t="shared" si="0"/>
        <v>243636026</v>
      </c>
      <c r="H332" s="40">
        <f t="shared" si="0"/>
        <v>35380609</v>
      </c>
      <c r="I332" s="40">
        <f t="shared" si="0"/>
        <v>3212742517</v>
      </c>
      <c r="J332" s="40"/>
      <c r="K332" s="41">
        <f aca="true" t="shared" si="1" ref="K332:Q332">SUM(K14:K331)</f>
        <v>1018494978</v>
      </c>
      <c r="L332" s="41">
        <f t="shared" si="1"/>
        <v>197521963</v>
      </c>
      <c r="M332" s="41">
        <f t="shared" si="1"/>
        <v>31663309</v>
      </c>
      <c r="N332" s="41">
        <f t="shared" si="1"/>
        <v>240196408</v>
      </c>
      <c r="O332" s="41">
        <f t="shared" si="1"/>
        <v>63669034</v>
      </c>
      <c r="P332" s="41">
        <f t="shared" si="1"/>
        <v>6454286</v>
      </c>
      <c r="Q332" s="40">
        <f t="shared" si="1"/>
        <v>1557999978</v>
      </c>
      <c r="R332" s="40"/>
      <c r="S332" s="40">
        <f>SUM(S14:S331)</f>
        <v>150374996</v>
      </c>
      <c r="T332" s="40">
        <f>SUM(T14:T331)</f>
        <v>4921117491</v>
      </c>
      <c r="U332" s="38"/>
      <c r="W332" s="23"/>
      <c r="X332" s="24"/>
      <c r="Y332" s="55"/>
      <c r="Z332" s="55"/>
      <c r="AA332" s="24"/>
    </row>
    <row r="333" spans="1:27" s="23" customFormat="1" ht="12" customHeight="1">
      <c r="A333" s="1"/>
      <c r="B333" s="38"/>
      <c r="C333" s="38"/>
      <c r="D333" s="38"/>
      <c r="E333" s="38"/>
      <c r="F333" s="38"/>
      <c r="G333" s="38"/>
      <c r="H333" s="38"/>
      <c r="I333" s="38"/>
      <c r="J333" s="38"/>
      <c r="K333" s="39"/>
      <c r="L333" s="39"/>
      <c r="M333" s="39"/>
      <c r="N333" s="39"/>
      <c r="O333" s="39"/>
      <c r="P333" s="39"/>
      <c r="Q333" s="38"/>
      <c r="R333" s="38"/>
      <c r="S333" s="38"/>
      <c r="T333" s="38"/>
      <c r="U333" s="38"/>
      <c r="V333" s="3"/>
      <c r="W333" s="25"/>
      <c r="X333" s="24"/>
      <c r="Y333" s="3"/>
      <c r="Z333" s="3"/>
      <c r="AA333" s="15"/>
    </row>
    <row r="334" spans="1:27" s="25" customFormat="1" ht="12" customHeight="1">
      <c r="A334" s="26" t="s">
        <v>125</v>
      </c>
      <c r="B334" s="42">
        <f aca="true" t="shared" si="2" ref="B334:H334">SUM(B14:B142)</f>
        <v>2315751118</v>
      </c>
      <c r="C334" s="42">
        <f t="shared" si="2"/>
        <v>11083265</v>
      </c>
      <c r="D334" s="42">
        <f t="shared" si="2"/>
        <v>139115374</v>
      </c>
      <c r="E334" s="42">
        <f t="shared" si="2"/>
        <v>128262221</v>
      </c>
      <c r="F334" s="42">
        <f>SUM(F14:F142)</f>
        <v>222314217</v>
      </c>
      <c r="G334" s="42">
        <f>SUM(G14:G142)</f>
        <v>236445101</v>
      </c>
      <c r="H334" s="42">
        <f t="shared" si="2"/>
        <v>35360618</v>
      </c>
      <c r="I334" s="42">
        <f>SUM(I14:I142)</f>
        <v>3088331914</v>
      </c>
      <c r="J334" s="42"/>
      <c r="K334" s="43">
        <f aca="true" t="shared" si="3" ref="K334:T334">SUM(K14:K142)</f>
        <v>1018494978</v>
      </c>
      <c r="L334" s="43">
        <f t="shared" si="3"/>
        <v>197521963</v>
      </c>
      <c r="M334" s="43">
        <f t="shared" si="3"/>
        <v>31663309</v>
      </c>
      <c r="N334" s="43">
        <f>SUM(N14:N142)</f>
        <v>240196408</v>
      </c>
      <c r="O334" s="43">
        <f>SUM(O14:O142)</f>
        <v>63669034</v>
      </c>
      <c r="P334" s="43">
        <f>SUM(P14:P142)</f>
        <v>6454286</v>
      </c>
      <c r="Q334" s="42">
        <f t="shared" si="3"/>
        <v>1557999978</v>
      </c>
      <c r="R334" s="42"/>
      <c r="S334" s="42">
        <f>SUM(S14:S142)</f>
        <v>150374996</v>
      </c>
      <c r="T334" s="42">
        <f t="shared" si="3"/>
        <v>4796706888</v>
      </c>
      <c r="U334" s="38"/>
      <c r="V334" s="23"/>
      <c r="W334" s="3"/>
      <c r="X334" s="15"/>
      <c r="Y334" s="3"/>
      <c r="Z334" s="3"/>
      <c r="AA334" s="15"/>
    </row>
    <row r="335" spans="1:26" ht="9.75" customHeight="1" thickBot="1">
      <c r="A335" s="14" t="s">
        <v>126</v>
      </c>
      <c r="B335" s="40">
        <f aca="true" t="shared" si="4" ref="B335:I335">SUM(B146:B331)</f>
        <v>74701368</v>
      </c>
      <c r="C335" s="40">
        <f t="shared" si="4"/>
        <v>3373215</v>
      </c>
      <c r="D335" s="40">
        <f t="shared" si="4"/>
        <v>6308687</v>
      </c>
      <c r="E335" s="40">
        <f t="shared" si="4"/>
        <v>12214279</v>
      </c>
      <c r="F335" s="40">
        <f t="shared" si="4"/>
        <v>20602138</v>
      </c>
      <c r="G335" s="40">
        <f t="shared" si="4"/>
        <v>7190925</v>
      </c>
      <c r="H335" s="40">
        <f t="shared" si="4"/>
        <v>19991</v>
      </c>
      <c r="I335" s="40">
        <f t="shared" si="4"/>
        <v>124410603</v>
      </c>
      <c r="J335" s="40"/>
      <c r="K335" s="41">
        <f aca="true" t="shared" si="5" ref="K335:Q335">SUM(K146:K331)</f>
        <v>0</v>
      </c>
      <c r="L335" s="41">
        <f t="shared" si="5"/>
        <v>0</v>
      </c>
      <c r="M335" s="41">
        <f t="shared" si="5"/>
        <v>0</v>
      </c>
      <c r="N335" s="41">
        <f t="shared" si="5"/>
        <v>0</v>
      </c>
      <c r="O335" s="41">
        <f t="shared" si="5"/>
        <v>0</v>
      </c>
      <c r="P335" s="41">
        <f t="shared" si="5"/>
        <v>0</v>
      </c>
      <c r="Q335" s="40">
        <f t="shared" si="5"/>
        <v>0</v>
      </c>
      <c r="R335" s="40"/>
      <c r="S335" s="40">
        <f>SUM(S146:S331)</f>
        <v>0</v>
      </c>
      <c r="T335" s="40">
        <f>SUM(T146:T331)</f>
        <v>124410603</v>
      </c>
      <c r="U335" s="38"/>
      <c r="V335" s="25"/>
      <c r="W335" s="3"/>
      <c r="Z335" s="3"/>
    </row>
    <row r="336" spans="1:27" ht="9.75" customHeight="1">
      <c r="A336" s="6"/>
      <c r="T336" s="6"/>
      <c r="U336" s="6"/>
      <c r="W336" s="3"/>
      <c r="Z336" s="3"/>
      <c r="AA336" s="3"/>
    </row>
    <row r="337" spans="1:27" ht="9.75" customHeight="1">
      <c r="A337" s="6"/>
      <c r="T337" s="6"/>
      <c r="U337" s="6"/>
      <c r="W337" s="3"/>
      <c r="X337" s="3"/>
      <c r="Z337" s="3"/>
      <c r="AA337" s="3"/>
    </row>
    <row r="338" spans="23:27" ht="9.75" customHeight="1">
      <c r="W338" s="3"/>
      <c r="X338" s="3"/>
      <c r="Z338" s="3"/>
      <c r="AA338" s="3"/>
    </row>
    <row r="339" spans="23:27" ht="10.5" customHeight="1">
      <c r="W339" s="3"/>
      <c r="X339" s="3"/>
      <c r="Z339" s="3"/>
      <c r="AA339" s="3"/>
    </row>
    <row r="340" spans="23:27" ht="12.75">
      <c r="W340" s="3"/>
      <c r="X340" s="3"/>
      <c r="Z340" s="3"/>
      <c r="AA340" s="3"/>
    </row>
    <row r="341" spans="23:27" ht="12.75">
      <c r="W341" s="3"/>
      <c r="X341" s="3"/>
      <c r="Z341" s="3"/>
      <c r="AA341" s="3"/>
    </row>
    <row r="342" spans="23:27" ht="12.75">
      <c r="W342" s="3"/>
      <c r="X342" s="3"/>
      <c r="Z342" s="3"/>
      <c r="AA342" s="3"/>
    </row>
    <row r="343" spans="23:27" ht="12.75">
      <c r="W343" s="3"/>
      <c r="X343" s="3"/>
      <c r="Z343" s="3"/>
      <c r="AA343" s="3"/>
    </row>
    <row r="344" spans="23:27" ht="12.75">
      <c r="W344" s="3"/>
      <c r="X344" s="3"/>
      <c r="Z344" s="3"/>
      <c r="AA344" s="3"/>
    </row>
    <row r="345" spans="23:27" ht="12.75">
      <c r="W345" s="3"/>
      <c r="X345" s="3"/>
      <c r="Z345" s="3"/>
      <c r="AA345" s="3"/>
    </row>
    <row r="346" spans="23:27" ht="12.75">
      <c r="W346" s="3"/>
      <c r="X346" s="3"/>
      <c r="Z346" s="3"/>
      <c r="AA346" s="3"/>
    </row>
    <row r="347" spans="23:27" ht="12.75">
      <c r="W347" s="3"/>
      <c r="X347" s="3"/>
      <c r="Z347" s="3"/>
      <c r="AA347" s="3"/>
    </row>
    <row r="348" spans="23:27" ht="12.75">
      <c r="W348" s="3"/>
      <c r="X348" s="3"/>
      <c r="Z348" s="3"/>
      <c r="AA348" s="3"/>
    </row>
    <row r="349" spans="23:27" ht="12.75">
      <c r="W349" s="3"/>
      <c r="X349" s="3"/>
      <c r="Z349" s="3"/>
      <c r="AA349" s="3"/>
    </row>
    <row r="350" spans="23:27" ht="12.75">
      <c r="W350" s="3"/>
      <c r="X350" s="3"/>
      <c r="Z350" s="3"/>
      <c r="AA350" s="3"/>
    </row>
    <row r="351" spans="23:27" ht="12.75">
      <c r="W351" s="3"/>
      <c r="X351" s="3"/>
      <c r="Z351" s="3"/>
      <c r="AA351" s="3"/>
    </row>
    <row r="352" spans="23:27" ht="12.75">
      <c r="W352" s="3"/>
      <c r="X352" s="3"/>
      <c r="Z352" s="3"/>
      <c r="AA352" s="3"/>
    </row>
    <row r="353" spans="23:27" ht="12.75">
      <c r="W353" s="3"/>
      <c r="X353" s="3"/>
      <c r="Z353" s="3"/>
      <c r="AA353" s="3"/>
    </row>
    <row r="354" spans="23:27" ht="12.75">
      <c r="W354" s="3"/>
      <c r="X354" s="3"/>
      <c r="Z354" s="3"/>
      <c r="AA354" s="3"/>
    </row>
    <row r="355" spans="23:27" ht="12.75">
      <c r="W355" s="3"/>
      <c r="X355" s="3"/>
      <c r="Z355" s="3"/>
      <c r="AA355" s="3"/>
    </row>
    <row r="356" spans="23:27" ht="12.75">
      <c r="W356" s="3"/>
      <c r="X356" s="3"/>
      <c r="Z356" s="3"/>
      <c r="AA356" s="3"/>
    </row>
    <row r="357" spans="23:27" ht="12.75">
      <c r="W357" s="3"/>
      <c r="X357" s="3"/>
      <c r="Z357" s="3"/>
      <c r="AA357" s="3"/>
    </row>
    <row r="358" spans="23:27" ht="12.75">
      <c r="W358" s="3"/>
      <c r="X358" s="3"/>
      <c r="Z358" s="3"/>
      <c r="AA358" s="3"/>
    </row>
    <row r="359" spans="23:27" ht="12.75">
      <c r="W359" s="3"/>
      <c r="X359" s="3"/>
      <c r="Z359" s="3"/>
      <c r="AA359" s="3"/>
    </row>
    <row r="360" spans="23:27" ht="12.75">
      <c r="W360" s="3"/>
      <c r="X360" s="3"/>
      <c r="Z360" s="3"/>
      <c r="AA360" s="3"/>
    </row>
    <row r="361" spans="23:27" ht="12.75">
      <c r="W361" s="3"/>
      <c r="X361" s="3"/>
      <c r="Z361" s="3"/>
      <c r="AA361" s="3"/>
    </row>
    <row r="362" spans="23:27" ht="12.75">
      <c r="W362" s="3"/>
      <c r="X362" s="3"/>
      <c r="Z362" s="3"/>
      <c r="AA362" s="3"/>
    </row>
    <row r="363" spans="23:27" ht="12.75">
      <c r="W363" s="3"/>
      <c r="X363" s="3"/>
      <c r="Z363" s="3"/>
      <c r="AA363" s="3"/>
    </row>
    <row r="364" spans="23:27" ht="12.75">
      <c r="W364" s="3"/>
      <c r="X364" s="3"/>
      <c r="Z364" s="3"/>
      <c r="AA364" s="3"/>
    </row>
    <row r="365" spans="23:27" ht="12.75">
      <c r="W365" s="3"/>
      <c r="X365" s="3"/>
      <c r="Z365" s="3"/>
      <c r="AA365" s="3"/>
    </row>
    <row r="366" spans="23:27" ht="12.75">
      <c r="W366" s="3"/>
      <c r="X366" s="3"/>
      <c r="Z366" s="3"/>
      <c r="AA366" s="3"/>
    </row>
    <row r="367" spans="23:27" ht="12.75">
      <c r="W367" s="3"/>
      <c r="X367" s="3"/>
      <c r="Z367" s="3"/>
      <c r="AA367" s="3"/>
    </row>
    <row r="368" spans="23:27" ht="12.75">
      <c r="W368" s="3"/>
      <c r="X368" s="3"/>
      <c r="Z368" s="3"/>
      <c r="AA368" s="3"/>
    </row>
    <row r="369" spans="23:27" ht="12.75">
      <c r="W369" s="3"/>
      <c r="X369" s="3"/>
      <c r="Z369" s="3"/>
      <c r="AA369" s="3"/>
    </row>
    <row r="370" spans="23:27" ht="12.75">
      <c r="W370" s="3"/>
      <c r="X370" s="3"/>
      <c r="Z370" s="3"/>
      <c r="AA370" s="3"/>
    </row>
    <row r="371" spans="23:27" ht="12.75">
      <c r="W371" s="3"/>
      <c r="X371" s="3"/>
      <c r="Z371" s="3"/>
      <c r="AA371" s="3"/>
    </row>
    <row r="372" spans="23:27" ht="12.75">
      <c r="W372" s="3"/>
      <c r="X372" s="3"/>
      <c r="Z372" s="3"/>
      <c r="AA372" s="3"/>
    </row>
    <row r="373" spans="23:27" ht="12.75">
      <c r="W373" s="3"/>
      <c r="X373" s="3"/>
      <c r="Z373" s="3"/>
      <c r="AA373" s="3"/>
    </row>
    <row r="374" spans="23:27" ht="12.75">
      <c r="W374" s="3"/>
      <c r="X374" s="3"/>
      <c r="Z374" s="3"/>
      <c r="AA374" s="3"/>
    </row>
    <row r="375" spans="23:27" ht="12.75">
      <c r="W375" s="3"/>
      <c r="X375" s="3"/>
      <c r="Z375" s="3"/>
      <c r="AA375" s="3"/>
    </row>
    <row r="376" spans="23:27" ht="12.75">
      <c r="W376" s="3"/>
      <c r="X376" s="3"/>
      <c r="Z376" s="3"/>
      <c r="AA376" s="3"/>
    </row>
    <row r="377" spans="23:27" ht="12.75">
      <c r="W377" s="3"/>
      <c r="X377" s="3"/>
      <c r="Z377" s="3"/>
      <c r="AA377" s="3"/>
    </row>
    <row r="378" spans="23:27" ht="12.75">
      <c r="W378" s="3"/>
      <c r="X378" s="3"/>
      <c r="Z378" s="3"/>
      <c r="AA378" s="3"/>
    </row>
    <row r="379" spans="23:27" ht="12.75">
      <c r="W379" s="3"/>
      <c r="X379" s="3"/>
      <c r="Z379" s="3"/>
      <c r="AA379" s="3"/>
    </row>
    <row r="380" spans="23:27" ht="12.75">
      <c r="W380" s="3"/>
      <c r="X380" s="3"/>
      <c r="Z380" s="3"/>
      <c r="AA380" s="3"/>
    </row>
    <row r="381" spans="23:27" ht="12.75">
      <c r="W381" s="3"/>
      <c r="X381" s="3"/>
      <c r="Z381" s="3"/>
      <c r="AA381" s="3"/>
    </row>
    <row r="382" spans="23:27" ht="12.75">
      <c r="W382" s="3"/>
      <c r="X382" s="3"/>
      <c r="Z382" s="3"/>
      <c r="AA382" s="3"/>
    </row>
    <row r="383" spans="23:27" ht="12.75">
      <c r="W383" s="3"/>
      <c r="X383" s="3"/>
      <c r="Z383" s="3"/>
      <c r="AA383" s="3"/>
    </row>
    <row r="384" spans="23:27" ht="12.75">
      <c r="W384" s="3"/>
      <c r="X384" s="3"/>
      <c r="Z384" s="3"/>
      <c r="AA384" s="3"/>
    </row>
    <row r="385" spans="23:27" ht="12.75">
      <c r="W385" s="3"/>
      <c r="X385" s="3"/>
      <c r="Z385" s="3"/>
      <c r="AA385" s="3"/>
    </row>
    <row r="386" spans="23:27" ht="12.75">
      <c r="W386" s="3"/>
      <c r="X386" s="3"/>
      <c r="Z386" s="3"/>
      <c r="AA386" s="3"/>
    </row>
    <row r="387" spans="23:27" ht="12.75">
      <c r="W387" s="3"/>
      <c r="X387" s="3"/>
      <c r="Z387" s="3"/>
      <c r="AA387" s="3"/>
    </row>
    <row r="388" spans="23:27" ht="12.75">
      <c r="W388" s="3"/>
      <c r="X388" s="3"/>
      <c r="Z388" s="3"/>
      <c r="AA388" s="3"/>
    </row>
    <row r="389" spans="23:27" ht="12.75">
      <c r="W389" s="3"/>
      <c r="X389" s="3"/>
      <c r="Z389" s="3"/>
      <c r="AA389" s="3"/>
    </row>
    <row r="390" spans="23:27" ht="12.75">
      <c r="W390" s="3"/>
      <c r="X390" s="3"/>
      <c r="Z390" s="3"/>
      <c r="AA390" s="3"/>
    </row>
    <row r="391" spans="23:27" ht="12.75">
      <c r="W391" s="3"/>
      <c r="X391" s="3"/>
      <c r="Z391" s="3"/>
      <c r="AA391" s="3"/>
    </row>
    <row r="392" spans="23:27" ht="12.75">
      <c r="W392" s="3"/>
      <c r="X392" s="3"/>
      <c r="Z392" s="3"/>
      <c r="AA392" s="3"/>
    </row>
    <row r="393" spans="23:27" ht="12.75">
      <c r="W393" s="3"/>
      <c r="X393" s="3"/>
      <c r="Z393" s="3"/>
      <c r="AA393" s="3"/>
    </row>
    <row r="394" spans="23:27" ht="12.75">
      <c r="W394" s="3"/>
      <c r="X394" s="3"/>
      <c r="Z394" s="3"/>
      <c r="AA394" s="3"/>
    </row>
    <row r="395" spans="23:27" ht="12.75">
      <c r="W395" s="3"/>
      <c r="X395" s="3"/>
      <c r="Z395" s="3"/>
      <c r="AA395" s="3"/>
    </row>
    <row r="396" spans="23:27" ht="12.75">
      <c r="W396" s="3"/>
      <c r="X396" s="3"/>
      <c r="Z396" s="3"/>
      <c r="AA396" s="3"/>
    </row>
    <row r="397" spans="23:27" ht="12.75">
      <c r="W397" s="3"/>
      <c r="X397" s="3"/>
      <c r="Z397" s="3"/>
      <c r="AA397" s="3"/>
    </row>
    <row r="398" spans="23:27" ht="12.75">
      <c r="W398" s="3"/>
      <c r="X398" s="3"/>
      <c r="Z398" s="3"/>
      <c r="AA398" s="3"/>
    </row>
    <row r="399" spans="23:27" ht="12.75">
      <c r="W399" s="3"/>
      <c r="X399" s="3"/>
      <c r="Z399" s="3"/>
      <c r="AA399" s="3"/>
    </row>
    <row r="400" spans="23:27" ht="12.75">
      <c r="W400" s="3"/>
      <c r="X400" s="3"/>
      <c r="Z400" s="3"/>
      <c r="AA400" s="3"/>
    </row>
    <row r="401" spans="23:27" ht="12.75">
      <c r="W401" s="3"/>
      <c r="X401" s="3"/>
      <c r="Z401" s="3"/>
      <c r="AA401" s="3"/>
    </row>
    <row r="402" spans="23:27" ht="12.75">
      <c r="W402" s="3"/>
      <c r="X402" s="3"/>
      <c r="Z402" s="3"/>
      <c r="AA402" s="3"/>
    </row>
    <row r="403" spans="23:27" ht="12.75">
      <c r="W403" s="3"/>
      <c r="X403" s="3"/>
      <c r="Z403" s="3"/>
      <c r="AA403" s="3"/>
    </row>
    <row r="404" spans="23:27" ht="12.75">
      <c r="W404" s="3"/>
      <c r="X404" s="3"/>
      <c r="Z404" s="3"/>
      <c r="AA404" s="3"/>
    </row>
    <row r="405" spans="23:27" ht="12.75">
      <c r="W405" s="3"/>
      <c r="X405" s="3"/>
      <c r="Z405" s="3"/>
      <c r="AA405" s="3"/>
    </row>
    <row r="406" spans="23:27" ht="12.75">
      <c r="W406" s="3"/>
      <c r="X406" s="3"/>
      <c r="Z406" s="3"/>
      <c r="AA406" s="3"/>
    </row>
    <row r="407" spans="23:27" ht="12.75">
      <c r="W407" s="3"/>
      <c r="X407" s="3"/>
      <c r="Z407" s="3"/>
      <c r="AA407" s="3"/>
    </row>
    <row r="408" spans="23:27" ht="12.75">
      <c r="W408" s="3"/>
      <c r="X408" s="3"/>
      <c r="Z408" s="3"/>
      <c r="AA408" s="3"/>
    </row>
    <row r="409" spans="23:27" ht="12.75">
      <c r="W409" s="3"/>
      <c r="X409" s="3"/>
      <c r="Z409" s="3"/>
      <c r="AA409" s="3"/>
    </row>
    <row r="410" spans="23:27" ht="12.75">
      <c r="W410" s="3"/>
      <c r="X410" s="3"/>
      <c r="Z410" s="3"/>
      <c r="AA410" s="3"/>
    </row>
    <row r="411" spans="23:27" ht="12.75">
      <c r="W411" s="3"/>
      <c r="X411" s="3"/>
      <c r="Z411" s="3"/>
      <c r="AA411" s="3"/>
    </row>
    <row r="412" spans="23:27" ht="12.75">
      <c r="W412" s="3"/>
      <c r="X412" s="3"/>
      <c r="Z412" s="3"/>
      <c r="AA412" s="3"/>
    </row>
    <row r="413" spans="23:27" ht="12.75">
      <c r="W413" s="3"/>
      <c r="X413" s="3"/>
      <c r="Z413" s="3"/>
      <c r="AA413" s="3"/>
    </row>
    <row r="414" spans="23:27" ht="12.75">
      <c r="W414" s="3"/>
      <c r="X414" s="3"/>
      <c r="Z414" s="3"/>
      <c r="AA414" s="3"/>
    </row>
    <row r="415" spans="23:27" ht="12.75">
      <c r="W415" s="3"/>
      <c r="X415" s="3"/>
      <c r="Z415" s="3"/>
      <c r="AA415" s="3"/>
    </row>
    <row r="416" spans="23:27" ht="12.75">
      <c r="W416" s="3"/>
      <c r="X416" s="3"/>
      <c r="Z416" s="3"/>
      <c r="AA416" s="3"/>
    </row>
    <row r="417" spans="23:27" ht="12.75">
      <c r="W417" s="3"/>
      <c r="X417" s="3"/>
      <c r="Z417" s="3"/>
      <c r="AA417" s="3"/>
    </row>
    <row r="418" spans="23:27" ht="12.75">
      <c r="W418" s="3"/>
      <c r="X418" s="3"/>
      <c r="Z418" s="3"/>
      <c r="AA418" s="3"/>
    </row>
    <row r="419" spans="23:27" ht="12.75">
      <c r="W419" s="3"/>
      <c r="X419" s="3"/>
      <c r="Z419" s="3"/>
      <c r="AA419" s="3"/>
    </row>
    <row r="420" spans="23:27" ht="12.75">
      <c r="W420" s="3"/>
      <c r="X420" s="3"/>
      <c r="Z420" s="3"/>
      <c r="AA420" s="3"/>
    </row>
    <row r="421" spans="23:27" ht="12.75">
      <c r="W421" s="3"/>
      <c r="X421" s="3"/>
      <c r="Z421" s="3"/>
      <c r="AA421" s="3"/>
    </row>
    <row r="422" spans="23:27" ht="12.75">
      <c r="W422" s="3"/>
      <c r="X422" s="3"/>
      <c r="Z422" s="3"/>
      <c r="AA422" s="3"/>
    </row>
    <row r="423" spans="23:27" ht="12.75">
      <c r="W423" s="3"/>
      <c r="X423" s="3"/>
      <c r="Z423" s="3"/>
      <c r="AA423" s="3"/>
    </row>
    <row r="424" spans="23:27" ht="12.75">
      <c r="W424" s="3"/>
      <c r="X424" s="3"/>
      <c r="Z424" s="3"/>
      <c r="AA424" s="3"/>
    </row>
    <row r="425" spans="23:27" ht="12.75">
      <c r="W425" s="3"/>
      <c r="X425" s="3"/>
      <c r="Z425" s="3"/>
      <c r="AA425" s="3"/>
    </row>
    <row r="426" spans="23:27" ht="12.75">
      <c r="W426" s="3"/>
      <c r="X426" s="3"/>
      <c r="Z426" s="3"/>
      <c r="AA426" s="3"/>
    </row>
    <row r="427" spans="23:27" ht="12.75">
      <c r="W427" s="3"/>
      <c r="X427" s="3"/>
      <c r="Z427" s="3"/>
      <c r="AA427" s="3"/>
    </row>
    <row r="428" spans="23:27" ht="12.75">
      <c r="W428" s="3"/>
      <c r="X428" s="3"/>
      <c r="Z428" s="3"/>
      <c r="AA428" s="3"/>
    </row>
    <row r="429" spans="23:27" ht="12.75">
      <c r="W429" s="3"/>
      <c r="X429" s="3"/>
      <c r="Z429" s="3"/>
      <c r="AA429" s="3"/>
    </row>
    <row r="430" spans="23:27" ht="12.75">
      <c r="W430" s="3"/>
      <c r="X430" s="3"/>
      <c r="Z430" s="3"/>
      <c r="AA430" s="3"/>
    </row>
    <row r="431" spans="23:27" ht="12.75">
      <c r="W431" s="3"/>
      <c r="X431" s="3"/>
      <c r="Z431" s="3"/>
      <c r="AA431" s="3"/>
    </row>
    <row r="432" spans="23:27" ht="12.75">
      <c r="W432" s="3"/>
      <c r="X432" s="3"/>
      <c r="Z432" s="3"/>
      <c r="AA432" s="3"/>
    </row>
    <row r="433" spans="23:27" ht="12.75">
      <c r="W433" s="3"/>
      <c r="X433" s="3"/>
      <c r="Z433" s="3"/>
      <c r="AA433" s="3"/>
    </row>
    <row r="434" spans="23:27" ht="12.75">
      <c r="W434" s="3"/>
      <c r="X434" s="3"/>
      <c r="Z434" s="3"/>
      <c r="AA434" s="3"/>
    </row>
    <row r="435" spans="23:27" ht="12.75">
      <c r="W435" s="3"/>
      <c r="X435" s="3"/>
      <c r="Z435" s="3"/>
      <c r="AA435" s="3"/>
    </row>
    <row r="436" spans="23:27" ht="12.75">
      <c r="W436" s="3"/>
      <c r="X436" s="3"/>
      <c r="Z436" s="3"/>
      <c r="AA436" s="3"/>
    </row>
    <row r="437" spans="23:27" ht="12.75">
      <c r="W437" s="3"/>
      <c r="X437" s="3"/>
      <c r="Z437" s="3"/>
      <c r="AA437" s="3"/>
    </row>
    <row r="438" spans="23:27" ht="12.75">
      <c r="W438" s="3"/>
      <c r="X438" s="3"/>
      <c r="Z438" s="3"/>
      <c r="AA438" s="3"/>
    </row>
    <row r="439" spans="23:27" ht="12.75">
      <c r="W439" s="3"/>
      <c r="X439" s="3"/>
      <c r="Z439" s="3"/>
      <c r="AA439" s="3"/>
    </row>
    <row r="440" spans="23:27" ht="12.75">
      <c r="W440" s="3"/>
      <c r="X440" s="3"/>
      <c r="Z440" s="3"/>
      <c r="AA440" s="3"/>
    </row>
    <row r="441" spans="23:27" ht="12.75">
      <c r="W441" s="3"/>
      <c r="X441" s="3"/>
      <c r="Z441" s="3"/>
      <c r="AA441" s="3"/>
    </row>
    <row r="442" spans="23:27" ht="12.75">
      <c r="W442" s="3"/>
      <c r="X442" s="3"/>
      <c r="Z442" s="3"/>
      <c r="AA442" s="3"/>
    </row>
    <row r="443" spans="23:27" ht="12.75">
      <c r="W443" s="3"/>
      <c r="X443" s="3"/>
      <c r="Z443" s="3"/>
      <c r="AA443" s="3"/>
    </row>
    <row r="444" spans="23:27" ht="12.75">
      <c r="W444" s="3"/>
      <c r="X444" s="3"/>
      <c r="Z444" s="3"/>
      <c r="AA444" s="3"/>
    </row>
    <row r="445" spans="23:27" ht="12.75">
      <c r="W445" s="3"/>
      <c r="X445" s="3"/>
      <c r="Z445" s="3"/>
      <c r="AA445" s="3"/>
    </row>
    <row r="446" spans="23:27" ht="12.75">
      <c r="W446" s="3"/>
      <c r="X446" s="3"/>
      <c r="Z446" s="3"/>
      <c r="AA446" s="3"/>
    </row>
    <row r="447" spans="23:27" ht="12.75">
      <c r="W447" s="3"/>
      <c r="X447" s="3"/>
      <c r="Z447" s="3"/>
      <c r="AA447" s="3"/>
    </row>
    <row r="448" spans="23:27" ht="12.75">
      <c r="W448" s="3"/>
      <c r="X448" s="3"/>
      <c r="Z448" s="3"/>
      <c r="AA448" s="3"/>
    </row>
    <row r="449" spans="23:27" ht="12.75">
      <c r="W449" s="3"/>
      <c r="X449" s="3"/>
      <c r="Z449" s="3"/>
      <c r="AA449" s="3"/>
    </row>
    <row r="450" spans="23:27" ht="12.75">
      <c r="W450" s="3"/>
      <c r="X450" s="3"/>
      <c r="Z450" s="3"/>
      <c r="AA450" s="3"/>
    </row>
    <row r="451" spans="23:27" ht="12.75">
      <c r="W451" s="3"/>
      <c r="X451" s="3"/>
      <c r="Z451" s="3"/>
      <c r="AA451" s="3"/>
    </row>
    <row r="452" spans="23:27" ht="12.75">
      <c r="W452" s="3"/>
      <c r="X452" s="3"/>
      <c r="Z452" s="3"/>
      <c r="AA452" s="3"/>
    </row>
    <row r="453" spans="23:27" ht="12.75">
      <c r="W453" s="3"/>
      <c r="X453" s="3"/>
      <c r="Z453" s="3"/>
      <c r="AA453" s="3"/>
    </row>
    <row r="454" spans="23:27" ht="12.75">
      <c r="W454" s="3"/>
      <c r="X454" s="3"/>
      <c r="Z454" s="3"/>
      <c r="AA454" s="3"/>
    </row>
    <row r="455" spans="23:27" ht="12.75">
      <c r="W455" s="3"/>
      <c r="X455" s="3"/>
      <c r="Z455" s="3"/>
      <c r="AA455" s="3"/>
    </row>
    <row r="456" spans="23:27" ht="12.75">
      <c r="W456" s="3"/>
      <c r="X456" s="3"/>
      <c r="Z456" s="3"/>
      <c r="AA456" s="3"/>
    </row>
    <row r="457" spans="23:27" ht="12.75">
      <c r="W457" s="3"/>
      <c r="X457" s="3"/>
      <c r="Z457" s="3"/>
      <c r="AA457" s="3"/>
    </row>
    <row r="458" spans="23:27" ht="12.75">
      <c r="W458" s="3"/>
      <c r="X458" s="3"/>
      <c r="Z458" s="3"/>
      <c r="AA458" s="3"/>
    </row>
    <row r="459" spans="23:27" ht="12.75">
      <c r="W459" s="3"/>
      <c r="X459" s="3"/>
      <c r="Z459" s="3"/>
      <c r="AA459" s="3"/>
    </row>
    <row r="460" spans="23:27" ht="12.75">
      <c r="W460" s="3"/>
      <c r="X460" s="3"/>
      <c r="Z460" s="3"/>
      <c r="AA460" s="3"/>
    </row>
    <row r="461" spans="23:27" ht="12.75">
      <c r="W461" s="3"/>
      <c r="X461" s="3"/>
      <c r="Z461" s="3"/>
      <c r="AA461" s="3"/>
    </row>
    <row r="462" spans="23:27" ht="12.75">
      <c r="W462" s="3"/>
      <c r="X462" s="3"/>
      <c r="Z462" s="3"/>
      <c r="AA462" s="3"/>
    </row>
    <row r="463" spans="23:27" ht="12.75">
      <c r="W463" s="3"/>
      <c r="X463" s="3"/>
      <c r="Z463" s="3"/>
      <c r="AA463" s="3"/>
    </row>
    <row r="464" spans="23:27" ht="12.75">
      <c r="W464" s="3"/>
      <c r="X464" s="3"/>
      <c r="Z464" s="3"/>
      <c r="AA464" s="3"/>
    </row>
    <row r="465" spans="23:27" ht="12.75">
      <c r="W465" s="3"/>
      <c r="X465" s="3"/>
      <c r="Z465" s="3"/>
      <c r="AA465" s="3"/>
    </row>
    <row r="466" spans="23:27" ht="12.75">
      <c r="W466" s="3"/>
      <c r="X466" s="3"/>
      <c r="Z466" s="3"/>
      <c r="AA466" s="3"/>
    </row>
    <row r="467" spans="23:27" ht="12.75">
      <c r="W467" s="3"/>
      <c r="X467" s="3"/>
      <c r="Z467" s="3"/>
      <c r="AA467" s="3"/>
    </row>
    <row r="468" spans="23:27" ht="12.75">
      <c r="W468" s="3"/>
      <c r="X468" s="3"/>
      <c r="Z468" s="3"/>
      <c r="AA468" s="3"/>
    </row>
    <row r="469" spans="23:27" ht="12.75">
      <c r="W469" s="3"/>
      <c r="X469" s="3"/>
      <c r="Z469" s="3"/>
      <c r="AA469" s="3"/>
    </row>
    <row r="470" spans="23:27" ht="12.75">
      <c r="W470" s="3"/>
      <c r="X470" s="3"/>
      <c r="Z470" s="3"/>
      <c r="AA470" s="3"/>
    </row>
    <row r="471" spans="23:27" ht="12.75">
      <c r="W471" s="3"/>
      <c r="X471" s="3"/>
      <c r="Z471" s="3"/>
      <c r="AA471" s="3"/>
    </row>
    <row r="472" spans="23:27" ht="12.75">
      <c r="W472" s="3"/>
      <c r="X472" s="3"/>
      <c r="Z472" s="3"/>
      <c r="AA472" s="3"/>
    </row>
    <row r="473" spans="23:27" ht="12.75">
      <c r="W473" s="3"/>
      <c r="X473" s="3"/>
      <c r="Z473" s="3"/>
      <c r="AA473" s="3"/>
    </row>
    <row r="474" spans="23:27" ht="12.75">
      <c r="W474" s="3"/>
      <c r="X474" s="3"/>
      <c r="Z474" s="3"/>
      <c r="AA474" s="3"/>
    </row>
    <row r="475" spans="23:27" ht="12.75">
      <c r="W475" s="3"/>
      <c r="X475" s="3"/>
      <c r="Z475" s="3"/>
      <c r="AA475" s="3"/>
    </row>
    <row r="476" spans="23:27" ht="12.75">
      <c r="W476" s="3"/>
      <c r="X476" s="3"/>
      <c r="Z476" s="3"/>
      <c r="AA476" s="3"/>
    </row>
    <row r="477" spans="23:27" ht="12.75">
      <c r="W477" s="3"/>
      <c r="X477" s="3"/>
      <c r="Z477" s="3"/>
      <c r="AA477" s="3"/>
    </row>
    <row r="478" spans="23:27" ht="12.75">
      <c r="W478" s="3"/>
      <c r="X478" s="3"/>
      <c r="Z478" s="3"/>
      <c r="AA478" s="3"/>
    </row>
    <row r="479" spans="23:27" ht="12.75">
      <c r="W479" s="3"/>
      <c r="X479" s="3"/>
      <c r="Z479" s="3"/>
      <c r="AA479" s="3"/>
    </row>
    <row r="480" spans="23:27" ht="12.75">
      <c r="W480" s="3"/>
      <c r="X480" s="3"/>
      <c r="Z480" s="3"/>
      <c r="AA480" s="3"/>
    </row>
    <row r="481" spans="23:27" ht="12.75">
      <c r="W481" s="3"/>
      <c r="X481" s="3"/>
      <c r="Z481" s="3"/>
      <c r="AA481" s="3"/>
    </row>
    <row r="482" spans="23:27" ht="12.75">
      <c r="W482" s="3"/>
      <c r="X482" s="3"/>
      <c r="Z482" s="3"/>
      <c r="AA482" s="3"/>
    </row>
    <row r="483" spans="23:27" ht="12.75">
      <c r="W483" s="3"/>
      <c r="X483" s="3"/>
      <c r="Z483" s="3"/>
      <c r="AA483" s="3"/>
    </row>
    <row r="484" spans="23:27" ht="12.75">
      <c r="W484" s="3"/>
      <c r="X484" s="3"/>
      <c r="Z484" s="3"/>
      <c r="AA484" s="3"/>
    </row>
    <row r="485" spans="23:27" ht="12.75">
      <c r="W485" s="3"/>
      <c r="X485" s="3"/>
      <c r="Z485" s="3"/>
      <c r="AA485" s="3"/>
    </row>
    <row r="486" spans="23:27" ht="12.75">
      <c r="W486" s="3"/>
      <c r="X486" s="3"/>
      <c r="Z486" s="3"/>
      <c r="AA486" s="3"/>
    </row>
    <row r="487" spans="23:27" ht="12.75">
      <c r="W487" s="3"/>
      <c r="X487" s="3"/>
      <c r="Z487" s="3"/>
      <c r="AA487" s="3"/>
    </row>
    <row r="488" spans="23:27" ht="12.75">
      <c r="W488" s="3"/>
      <c r="X488" s="3"/>
      <c r="Z488" s="3"/>
      <c r="AA488" s="3"/>
    </row>
    <row r="489" spans="23:27" ht="12.75">
      <c r="W489" s="3"/>
      <c r="X489" s="3"/>
      <c r="Z489" s="3"/>
      <c r="AA489" s="3"/>
    </row>
    <row r="490" spans="23:27" ht="12.75">
      <c r="W490" s="3"/>
      <c r="X490" s="3"/>
      <c r="Z490" s="3"/>
      <c r="AA490" s="3"/>
    </row>
    <row r="491" spans="23:27" ht="12.75">
      <c r="W491" s="3"/>
      <c r="X491" s="3"/>
      <c r="Z491" s="3"/>
      <c r="AA491" s="3"/>
    </row>
    <row r="492" spans="23:27" ht="12.75">
      <c r="W492" s="3"/>
      <c r="X492" s="3"/>
      <c r="Z492" s="3"/>
      <c r="AA492" s="3"/>
    </row>
    <row r="493" spans="23:27" ht="12.75">
      <c r="W493" s="3"/>
      <c r="X493" s="3"/>
      <c r="Z493" s="3"/>
      <c r="AA493" s="3"/>
    </row>
    <row r="494" spans="23:27" ht="12.75">
      <c r="W494" s="3"/>
      <c r="X494" s="3"/>
      <c r="Z494" s="3"/>
      <c r="AA494" s="3"/>
    </row>
    <row r="495" spans="23:27" ht="12.75">
      <c r="W495" s="3"/>
      <c r="X495" s="3"/>
      <c r="Z495" s="3"/>
      <c r="AA495" s="3"/>
    </row>
    <row r="496" spans="23:27" ht="12.75">
      <c r="W496" s="3"/>
      <c r="X496" s="3"/>
      <c r="Z496" s="3"/>
      <c r="AA496" s="3"/>
    </row>
    <row r="497" spans="23:27" ht="12.75">
      <c r="W497" s="3"/>
      <c r="X497" s="3"/>
      <c r="Z497" s="3"/>
      <c r="AA497" s="3"/>
    </row>
    <row r="498" spans="23:27" ht="12.75">
      <c r="W498" s="3"/>
      <c r="X498" s="3"/>
      <c r="Z498" s="3"/>
      <c r="AA498" s="3"/>
    </row>
    <row r="499" spans="23:27" ht="12.75">
      <c r="W499" s="3"/>
      <c r="X499" s="3"/>
      <c r="Z499" s="3"/>
      <c r="AA499" s="3"/>
    </row>
    <row r="500" spans="23:27" ht="12.75">
      <c r="W500" s="3"/>
      <c r="X500" s="3"/>
      <c r="Z500" s="3"/>
      <c r="AA500" s="3"/>
    </row>
    <row r="501" spans="23:27" ht="12.75">
      <c r="W501" s="3"/>
      <c r="X501" s="3"/>
      <c r="Z501" s="3"/>
      <c r="AA501" s="3"/>
    </row>
    <row r="502" spans="23:27" ht="12.75">
      <c r="W502" s="3"/>
      <c r="X502" s="3"/>
      <c r="Z502" s="3"/>
      <c r="AA502" s="3"/>
    </row>
    <row r="503" spans="23:27" ht="12.75">
      <c r="W503" s="3"/>
      <c r="X503" s="3"/>
      <c r="Z503" s="3"/>
      <c r="AA503" s="3"/>
    </row>
    <row r="504" spans="23:27" ht="12.75">
      <c r="W504" s="3"/>
      <c r="X504" s="3"/>
      <c r="Z504" s="3"/>
      <c r="AA504" s="3"/>
    </row>
    <row r="505" spans="23:27" ht="12.75">
      <c r="W505" s="3"/>
      <c r="X505" s="3"/>
      <c r="Z505" s="3"/>
      <c r="AA505" s="3"/>
    </row>
    <row r="506" spans="23:27" ht="12.75">
      <c r="W506" s="3"/>
      <c r="X506" s="3"/>
      <c r="Z506" s="3"/>
      <c r="AA506" s="3"/>
    </row>
    <row r="507" spans="23:27" ht="12.75">
      <c r="W507" s="3"/>
      <c r="X507" s="3"/>
      <c r="Z507" s="3"/>
      <c r="AA507" s="3"/>
    </row>
    <row r="508" spans="23:27" ht="12.75">
      <c r="W508" s="3"/>
      <c r="X508" s="3"/>
      <c r="Z508" s="3"/>
      <c r="AA508" s="3"/>
    </row>
    <row r="509" spans="23:27" ht="12.75">
      <c r="W509" s="3"/>
      <c r="X509" s="3"/>
      <c r="Z509" s="3"/>
      <c r="AA509" s="3"/>
    </row>
    <row r="510" spans="23:27" ht="12.75">
      <c r="W510" s="3"/>
      <c r="X510" s="3"/>
      <c r="Z510" s="3"/>
      <c r="AA510" s="3"/>
    </row>
    <row r="511" spans="23:27" ht="12.75">
      <c r="W511" s="3"/>
      <c r="X511" s="3"/>
      <c r="Z511" s="3"/>
      <c r="AA511" s="3"/>
    </row>
    <row r="512" spans="23:27" ht="12.75">
      <c r="W512" s="3"/>
      <c r="X512" s="3"/>
      <c r="Z512" s="3"/>
      <c r="AA512" s="3"/>
    </row>
    <row r="513" spans="23:27" ht="12.75">
      <c r="W513" s="3"/>
      <c r="X513" s="3"/>
      <c r="Z513" s="3"/>
      <c r="AA513" s="3"/>
    </row>
    <row r="514" spans="23:27" ht="12.75">
      <c r="W514" s="3"/>
      <c r="X514" s="3"/>
      <c r="Z514" s="3"/>
      <c r="AA514" s="3"/>
    </row>
    <row r="515" spans="23:27" ht="12.75">
      <c r="W515" s="3"/>
      <c r="X515" s="3"/>
      <c r="Z515" s="3"/>
      <c r="AA515" s="3"/>
    </row>
    <row r="516" spans="23:27" ht="12.75">
      <c r="W516" s="3"/>
      <c r="X516" s="3"/>
      <c r="Z516" s="3"/>
      <c r="AA516" s="3"/>
    </row>
    <row r="517" spans="23:27" ht="12.75">
      <c r="W517" s="3"/>
      <c r="X517" s="3"/>
      <c r="Z517" s="3"/>
      <c r="AA517" s="3"/>
    </row>
    <row r="518" spans="23:27" ht="12.75">
      <c r="W518" s="3"/>
      <c r="X518" s="3"/>
      <c r="Z518" s="3"/>
      <c r="AA518" s="3"/>
    </row>
    <row r="519" spans="23:27" ht="12.75">
      <c r="W519" s="3"/>
      <c r="X519" s="3"/>
      <c r="Z519" s="3"/>
      <c r="AA519" s="3"/>
    </row>
    <row r="520" spans="23:27" ht="12.75">
      <c r="W520" s="3"/>
      <c r="X520" s="3"/>
      <c r="Z520" s="3"/>
      <c r="AA520" s="3"/>
    </row>
    <row r="521" spans="23:27" ht="12.75">
      <c r="W521" s="3"/>
      <c r="X521" s="3"/>
      <c r="Z521" s="3"/>
      <c r="AA521" s="3"/>
    </row>
    <row r="522" spans="23:27" ht="12.75">
      <c r="W522" s="3"/>
      <c r="X522" s="3"/>
      <c r="Z522" s="3"/>
      <c r="AA522" s="3"/>
    </row>
    <row r="523" spans="23:27" ht="12.75">
      <c r="W523" s="3"/>
      <c r="X523" s="3"/>
      <c r="Z523" s="3"/>
      <c r="AA523" s="3"/>
    </row>
    <row r="524" spans="23:27" ht="12.75">
      <c r="W524" s="3"/>
      <c r="X524" s="3"/>
      <c r="Z524" s="3"/>
      <c r="AA524" s="3"/>
    </row>
    <row r="525" spans="23:27" ht="12.75">
      <c r="W525" s="3"/>
      <c r="X525" s="3"/>
      <c r="Z525" s="3"/>
      <c r="AA525" s="3"/>
    </row>
    <row r="526" spans="23:27" ht="12.75">
      <c r="W526" s="3"/>
      <c r="X526" s="3"/>
      <c r="Z526" s="3"/>
      <c r="AA526" s="3"/>
    </row>
    <row r="527" spans="23:27" ht="12.75">
      <c r="W527" s="3"/>
      <c r="X527" s="3"/>
      <c r="Z527" s="3"/>
      <c r="AA527" s="3"/>
    </row>
    <row r="528" spans="23:27" ht="12.75">
      <c r="W528" s="3"/>
      <c r="X528" s="3"/>
      <c r="Z528" s="3"/>
      <c r="AA528" s="3"/>
    </row>
    <row r="529" spans="23:27" ht="12.75">
      <c r="W529" s="3"/>
      <c r="X529" s="3"/>
      <c r="AA529" s="3"/>
    </row>
    <row r="530" spans="24:27" ht="12.75">
      <c r="X530" s="3"/>
      <c r="AA530" s="3"/>
    </row>
    <row r="531" spans="24:27" ht="12.75">
      <c r="X531" s="3"/>
      <c r="AA531" s="3"/>
    </row>
    <row r="532" spans="24:27" ht="12.75">
      <c r="X532" s="3"/>
      <c r="AA532" s="3"/>
    </row>
    <row r="533" spans="24:27" ht="12.75">
      <c r="X533" s="3"/>
      <c r="AA533" s="3"/>
    </row>
    <row r="534" spans="24:27" ht="12.75">
      <c r="X534" s="3"/>
      <c r="AA534" s="3"/>
    </row>
    <row r="535" ht="12.75">
      <c r="X535" s="3"/>
    </row>
  </sheetData>
  <sheetProtection/>
  <mergeCells count="1">
    <mergeCell ref="K9:P9"/>
  </mergeCells>
  <conditionalFormatting sqref="AA146:AA208">
    <cfRule type="expression" priority="1" dxfId="1" stopIfTrue="1">
      <formula>IF($AD146=1,1,0)</formula>
    </cfRule>
    <cfRule type="expression" priority="2" dxfId="0" stopIfTrue="1">
      <formula>IF($AC146=1,1,0)</formula>
    </cfRule>
  </conditionalFormatting>
  <conditionalFormatting sqref="AA209:AA297 AA300:AA331">
    <cfRule type="expression" priority="3" dxfId="1" stopIfTrue="1">
      <formula>IF($AD210=1,1,0)</formula>
    </cfRule>
    <cfRule type="expression" priority="4" dxfId="0" stopIfTrue="1">
      <formula>IF($AC210=1,1,0)</formula>
    </cfRule>
  </conditionalFormatting>
  <conditionalFormatting sqref="AA298:AA299">
    <cfRule type="expression" priority="5" dxfId="1" stopIfTrue="1">
      <formula>IF($AD300=1,1,0)</formula>
    </cfRule>
    <cfRule type="expression" priority="6" dxfId="0" stopIfTrue="1">
      <formula>IF($AC300=1,1,0)</formula>
    </cfRule>
  </conditionalFormatting>
  <printOptions horizontalCentered="1"/>
  <pageMargins left="0.1968503937007874" right="0.1968503937007874" top="0.1968503937007874" bottom="0.1968503937007874" header="0" footer="0"/>
  <pageSetup fitToHeight="6" fitToWidth="1" horizontalDpi="300" verticalDpi="300" orientation="landscape" paperSize="9" scale="86" r:id="rId1"/>
  <rowBreaks count="2" manualBreakCount="2">
    <brk id="71" max="19" man="1"/>
    <brk id="142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3"/>
  <sheetViews>
    <sheetView workbookViewId="0" topLeftCell="C101">
      <selection activeCell="S133" sqref="C1:S133"/>
    </sheetView>
  </sheetViews>
  <sheetFormatPr defaultColWidth="9.140625" defaultRowHeight="12.75"/>
  <cols>
    <col min="1" max="1" width="9.421875" style="115" hidden="1" customWidth="1"/>
    <col min="2" max="2" width="12.421875" style="115" hidden="1" customWidth="1"/>
    <col min="3" max="3" width="41.57421875" style="115" customWidth="1"/>
    <col min="4" max="6" width="11.28125" style="117" customWidth="1"/>
    <col min="7" max="7" width="10.00390625" style="118" customWidth="1"/>
    <col min="8" max="10" width="11.28125" style="117" customWidth="1"/>
    <col min="11" max="11" width="9.8515625" style="115" customWidth="1"/>
    <col min="12" max="14" width="11.28125" style="117" customWidth="1"/>
    <col min="15" max="15" width="9.8515625" style="115" customWidth="1"/>
    <col min="16" max="18" width="11.28125" style="117" customWidth="1"/>
    <col min="19" max="19" width="9.8515625" style="115" customWidth="1"/>
    <col min="20" max="16384" width="9.140625" style="115" customWidth="1"/>
  </cols>
  <sheetData>
    <row r="1" ht="15.75">
      <c r="C1" s="116" t="s">
        <v>1063</v>
      </c>
    </row>
    <row r="4" ht="11.25">
      <c r="C4" s="119" t="s">
        <v>1064</v>
      </c>
    </row>
    <row r="5" ht="12" thickBot="1"/>
    <row r="6" spans="1:19" ht="11.25">
      <c r="A6" s="120"/>
      <c r="B6" s="120"/>
      <c r="C6" s="120"/>
      <c r="D6" s="144" t="s">
        <v>1065</v>
      </c>
      <c r="E6" s="144"/>
      <c r="F6" s="144"/>
      <c r="G6" s="145"/>
      <c r="H6" s="146" t="s">
        <v>1066</v>
      </c>
      <c r="I6" s="144"/>
      <c r="J6" s="144"/>
      <c r="K6" s="145"/>
      <c r="L6" s="146" t="s">
        <v>1067</v>
      </c>
      <c r="M6" s="144"/>
      <c r="N6" s="144"/>
      <c r="O6" s="145"/>
      <c r="P6" s="144" t="s">
        <v>1068</v>
      </c>
      <c r="Q6" s="144"/>
      <c r="R6" s="144"/>
      <c r="S6" s="144"/>
    </row>
    <row r="7" spans="3:19" ht="30" customHeight="1">
      <c r="C7" s="121" t="s">
        <v>1</v>
      </c>
      <c r="D7" s="122" t="s">
        <v>1069</v>
      </c>
      <c r="E7" s="122" t="s">
        <v>1070</v>
      </c>
      <c r="F7" s="122" t="s">
        <v>1071</v>
      </c>
      <c r="G7" s="123" t="s">
        <v>1072</v>
      </c>
      <c r="H7" s="124" t="s">
        <v>1069</v>
      </c>
      <c r="I7" s="122" t="s">
        <v>1070</v>
      </c>
      <c r="J7" s="122" t="s">
        <v>1071</v>
      </c>
      <c r="K7" s="123" t="s">
        <v>1072</v>
      </c>
      <c r="L7" s="124" t="s">
        <v>1069</v>
      </c>
      <c r="M7" s="122" t="s">
        <v>1070</v>
      </c>
      <c r="N7" s="122" t="s">
        <v>1071</v>
      </c>
      <c r="O7" s="123" t="s">
        <v>1072</v>
      </c>
      <c r="P7" s="122" t="s">
        <v>1069</v>
      </c>
      <c r="Q7" s="122" t="s">
        <v>1070</v>
      </c>
      <c r="R7" s="122" t="s">
        <v>1071</v>
      </c>
      <c r="S7" s="125" t="s">
        <v>1072</v>
      </c>
    </row>
    <row r="8" spans="1:19" ht="11.25">
      <c r="A8" s="126">
        <v>10</v>
      </c>
      <c r="B8" s="126" t="s">
        <v>9</v>
      </c>
      <c r="C8" s="127" t="s">
        <v>454</v>
      </c>
      <c r="D8" s="128">
        <v>713945</v>
      </c>
      <c r="E8" s="128">
        <v>627196</v>
      </c>
      <c r="F8" s="128">
        <f aca="true" t="shared" si="0" ref="F8:F71">+E8-D8</f>
        <v>-86749</v>
      </c>
      <c r="G8" s="129">
        <f aca="true" t="shared" si="1" ref="G8:G71">IF(D8&gt;0,+F8/D8,"n/a")</f>
        <v>-0.12150655862846578</v>
      </c>
      <c r="H8" s="130">
        <v>283292</v>
      </c>
      <c r="I8" s="128">
        <v>352075</v>
      </c>
      <c r="J8" s="128">
        <f aca="true" t="shared" si="2" ref="J8:J71">+I8-H8</f>
        <v>68783</v>
      </c>
      <c r="K8" s="129">
        <f aca="true" t="shared" si="3" ref="K8:K71">IF(H8&gt;0,+J8/H8,"n/a")</f>
        <v>0.2427989494938085</v>
      </c>
      <c r="L8" s="130">
        <v>29704</v>
      </c>
      <c r="M8" s="128">
        <v>54569</v>
      </c>
      <c r="N8" s="128">
        <f aca="true" t="shared" si="4" ref="N8:N71">+M8-L8</f>
        <v>24865</v>
      </c>
      <c r="O8" s="129">
        <f aca="true" t="shared" si="5" ref="O8:O71">IF(L8&gt;0,+N8/L8,"n/a")</f>
        <v>0.8370926474548882</v>
      </c>
      <c r="P8" s="128">
        <f aca="true" t="shared" si="6" ref="P8:Q39">+D8+H8+L8</f>
        <v>1026941</v>
      </c>
      <c r="Q8" s="128">
        <f t="shared" si="6"/>
        <v>1033840</v>
      </c>
      <c r="R8" s="128">
        <f aca="true" t="shared" si="7" ref="R8:R71">+Q8-P8</f>
        <v>6899</v>
      </c>
      <c r="S8" s="131">
        <f aca="true" t="shared" si="8" ref="S8:S71">IF(P8&gt;0,+R8/P8,"n/a")</f>
        <v>0.006718010090160973</v>
      </c>
    </row>
    <row r="9" spans="1:19" ht="11.25">
      <c r="A9" s="126">
        <v>20</v>
      </c>
      <c r="B9" s="126" t="s">
        <v>10</v>
      </c>
      <c r="C9" s="132" t="s">
        <v>455</v>
      </c>
      <c r="D9" s="133">
        <v>4558807</v>
      </c>
      <c r="E9" s="133">
        <v>4306691</v>
      </c>
      <c r="F9" s="133">
        <f t="shared" si="0"/>
        <v>-252116</v>
      </c>
      <c r="G9" s="134">
        <f t="shared" si="1"/>
        <v>-0.05530306503433903</v>
      </c>
      <c r="H9" s="135">
        <v>1046979</v>
      </c>
      <c r="I9" s="133">
        <v>1045905</v>
      </c>
      <c r="J9" s="133">
        <f t="shared" si="2"/>
        <v>-1074</v>
      </c>
      <c r="K9" s="134">
        <f t="shared" si="3"/>
        <v>-0.001025808540572447</v>
      </c>
      <c r="L9" s="135">
        <v>436921</v>
      </c>
      <c r="M9" s="133">
        <v>539913</v>
      </c>
      <c r="N9" s="133">
        <f t="shared" si="4"/>
        <v>102992</v>
      </c>
      <c r="O9" s="134">
        <f t="shared" si="5"/>
        <v>0.23572224727124583</v>
      </c>
      <c r="P9" s="133">
        <f t="shared" si="6"/>
        <v>6042707</v>
      </c>
      <c r="Q9" s="133">
        <f t="shared" si="6"/>
        <v>5892509</v>
      </c>
      <c r="R9" s="133">
        <f t="shared" si="7"/>
        <v>-150198</v>
      </c>
      <c r="S9" s="136">
        <f t="shared" si="8"/>
        <v>-0.024856078575380205</v>
      </c>
    </row>
    <row r="10" spans="1:19" ht="11.25">
      <c r="A10" s="126">
        <v>30</v>
      </c>
      <c r="B10" s="126" t="s">
        <v>11</v>
      </c>
      <c r="C10" s="132" t="s">
        <v>456</v>
      </c>
      <c r="D10" s="133">
        <v>12979689</v>
      </c>
      <c r="E10" s="133">
        <v>12506758</v>
      </c>
      <c r="F10" s="133">
        <f t="shared" si="0"/>
        <v>-472931</v>
      </c>
      <c r="G10" s="134">
        <f t="shared" si="1"/>
        <v>-0.03643623510547903</v>
      </c>
      <c r="H10" s="135">
        <v>2619272</v>
      </c>
      <c r="I10" s="133">
        <v>3192676</v>
      </c>
      <c r="J10" s="133">
        <f t="shared" si="2"/>
        <v>573404</v>
      </c>
      <c r="K10" s="134">
        <f t="shared" si="3"/>
        <v>0.2189173174836367</v>
      </c>
      <c r="L10" s="135">
        <v>1578173</v>
      </c>
      <c r="M10" s="133">
        <v>1567721</v>
      </c>
      <c r="N10" s="133">
        <f t="shared" si="4"/>
        <v>-10452</v>
      </c>
      <c r="O10" s="134">
        <f t="shared" si="5"/>
        <v>-0.006622848065452901</v>
      </c>
      <c r="P10" s="133">
        <f t="shared" si="6"/>
        <v>17177134</v>
      </c>
      <c r="Q10" s="133">
        <f t="shared" si="6"/>
        <v>17267155</v>
      </c>
      <c r="R10" s="133">
        <f t="shared" si="7"/>
        <v>90021</v>
      </c>
      <c r="S10" s="136">
        <f t="shared" si="8"/>
        <v>0.005240746215288301</v>
      </c>
    </row>
    <row r="11" spans="1:19" ht="11.25">
      <c r="A11" s="126">
        <v>40</v>
      </c>
      <c r="B11" s="126" t="s">
        <v>79</v>
      </c>
      <c r="C11" s="132" t="s">
        <v>457</v>
      </c>
      <c r="D11" s="133">
        <v>495005</v>
      </c>
      <c r="E11" s="133">
        <v>421076</v>
      </c>
      <c r="F11" s="133">
        <f t="shared" si="0"/>
        <v>-73929</v>
      </c>
      <c r="G11" s="134">
        <f t="shared" si="1"/>
        <v>-0.14935000656559025</v>
      </c>
      <c r="H11" s="135">
        <v>129484</v>
      </c>
      <c r="I11" s="133">
        <v>99367</v>
      </c>
      <c r="J11" s="133">
        <f t="shared" si="2"/>
        <v>-30117</v>
      </c>
      <c r="K11" s="134">
        <f t="shared" si="3"/>
        <v>-0.2325924438540669</v>
      </c>
      <c r="L11" s="135">
        <v>12991</v>
      </c>
      <c r="M11" s="133">
        <v>16471</v>
      </c>
      <c r="N11" s="133">
        <f t="shared" si="4"/>
        <v>3480</v>
      </c>
      <c r="O11" s="134">
        <f t="shared" si="5"/>
        <v>0.26787776152721116</v>
      </c>
      <c r="P11" s="133">
        <f t="shared" si="6"/>
        <v>637480</v>
      </c>
      <c r="Q11" s="133">
        <f t="shared" si="6"/>
        <v>536914</v>
      </c>
      <c r="R11" s="133">
        <f t="shared" si="7"/>
        <v>-100566</v>
      </c>
      <c r="S11" s="136">
        <f t="shared" si="8"/>
        <v>-0.15775553742862522</v>
      </c>
    </row>
    <row r="12" spans="1:19" ht="11.25">
      <c r="A12" s="126">
        <v>50</v>
      </c>
      <c r="B12" s="126" t="s">
        <v>48</v>
      </c>
      <c r="C12" s="132" t="s">
        <v>458</v>
      </c>
      <c r="D12" s="133">
        <v>637984</v>
      </c>
      <c r="E12" s="133">
        <v>558179</v>
      </c>
      <c r="F12" s="133">
        <f t="shared" si="0"/>
        <v>-79805</v>
      </c>
      <c r="G12" s="134">
        <f t="shared" si="1"/>
        <v>-0.1250893439333902</v>
      </c>
      <c r="H12" s="135">
        <v>404036</v>
      </c>
      <c r="I12" s="133">
        <v>319175</v>
      </c>
      <c r="J12" s="133">
        <f t="shared" si="2"/>
        <v>-84861</v>
      </c>
      <c r="K12" s="134">
        <f t="shared" si="3"/>
        <v>-0.21003326436258155</v>
      </c>
      <c r="L12" s="135">
        <v>85527</v>
      </c>
      <c r="M12" s="133">
        <v>174178</v>
      </c>
      <c r="N12" s="133">
        <f t="shared" si="4"/>
        <v>88651</v>
      </c>
      <c r="O12" s="134">
        <f t="shared" si="5"/>
        <v>1.036526477018953</v>
      </c>
      <c r="P12" s="133">
        <f t="shared" si="6"/>
        <v>1127547</v>
      </c>
      <c r="Q12" s="133">
        <f t="shared" si="6"/>
        <v>1051532</v>
      </c>
      <c r="R12" s="133">
        <f t="shared" si="7"/>
        <v>-76015</v>
      </c>
      <c r="S12" s="136">
        <f t="shared" si="8"/>
        <v>-0.06741625847969086</v>
      </c>
    </row>
    <row r="13" spans="1:19" ht="11.25">
      <c r="A13" s="126">
        <v>60</v>
      </c>
      <c r="B13" s="126" t="s">
        <v>13</v>
      </c>
      <c r="C13" s="132" t="s">
        <v>459</v>
      </c>
      <c r="D13" s="133">
        <v>7480292</v>
      </c>
      <c r="E13" s="133">
        <v>7153877</v>
      </c>
      <c r="F13" s="133">
        <f t="shared" si="0"/>
        <v>-326415</v>
      </c>
      <c r="G13" s="134">
        <f t="shared" si="1"/>
        <v>-0.04363666552054385</v>
      </c>
      <c r="H13" s="135">
        <v>1787494</v>
      </c>
      <c r="I13" s="133">
        <v>2223442</v>
      </c>
      <c r="J13" s="133">
        <f t="shared" si="2"/>
        <v>435948</v>
      </c>
      <c r="K13" s="134">
        <f t="shared" si="3"/>
        <v>0.24388781165139575</v>
      </c>
      <c r="L13" s="135">
        <v>779601</v>
      </c>
      <c r="M13" s="133">
        <v>784514</v>
      </c>
      <c r="N13" s="133">
        <f t="shared" si="4"/>
        <v>4913</v>
      </c>
      <c r="O13" s="134">
        <f t="shared" si="5"/>
        <v>0.006301941634246236</v>
      </c>
      <c r="P13" s="133">
        <f t="shared" si="6"/>
        <v>10047387</v>
      </c>
      <c r="Q13" s="133">
        <f t="shared" si="6"/>
        <v>10161833</v>
      </c>
      <c r="R13" s="133">
        <f t="shared" si="7"/>
        <v>114446</v>
      </c>
      <c r="S13" s="136">
        <f t="shared" si="8"/>
        <v>0.01139062325358822</v>
      </c>
    </row>
    <row r="14" spans="1:19" ht="11.25">
      <c r="A14" s="126">
        <v>70</v>
      </c>
      <c r="B14" s="126" t="s">
        <v>12</v>
      </c>
      <c r="C14" s="132" t="s">
        <v>460</v>
      </c>
      <c r="D14" s="133">
        <v>29552019</v>
      </c>
      <c r="E14" s="133">
        <v>28463603</v>
      </c>
      <c r="F14" s="133">
        <f t="shared" si="0"/>
        <v>-1088416</v>
      </c>
      <c r="G14" s="134">
        <f t="shared" si="1"/>
        <v>-0.03683051232472475</v>
      </c>
      <c r="H14" s="135">
        <v>5942822</v>
      </c>
      <c r="I14" s="133">
        <v>7388612</v>
      </c>
      <c r="J14" s="133">
        <f t="shared" si="2"/>
        <v>1445790</v>
      </c>
      <c r="K14" s="134">
        <f t="shared" si="3"/>
        <v>0.24328340980093296</v>
      </c>
      <c r="L14" s="135">
        <v>6959313</v>
      </c>
      <c r="M14" s="133">
        <v>6549928</v>
      </c>
      <c r="N14" s="133">
        <f t="shared" si="4"/>
        <v>-409385</v>
      </c>
      <c r="O14" s="134">
        <f t="shared" si="5"/>
        <v>-0.058825490389640474</v>
      </c>
      <c r="P14" s="133">
        <f t="shared" si="6"/>
        <v>42454154</v>
      </c>
      <c r="Q14" s="133">
        <f t="shared" si="6"/>
        <v>42402143</v>
      </c>
      <c r="R14" s="133">
        <f t="shared" si="7"/>
        <v>-52011</v>
      </c>
      <c r="S14" s="136">
        <f t="shared" si="8"/>
        <v>-0.0012251097972650685</v>
      </c>
    </row>
    <row r="15" spans="1:19" ht="11.25">
      <c r="A15" s="126">
        <v>80</v>
      </c>
      <c r="B15" s="126" t="s">
        <v>20</v>
      </c>
      <c r="C15" s="132" t="s">
        <v>669</v>
      </c>
      <c r="D15" s="133">
        <v>1412445</v>
      </c>
      <c r="E15" s="133">
        <v>1355691</v>
      </c>
      <c r="F15" s="133">
        <f t="shared" si="0"/>
        <v>-56754</v>
      </c>
      <c r="G15" s="134">
        <f t="shared" si="1"/>
        <v>-0.04018138759385321</v>
      </c>
      <c r="H15" s="135">
        <v>156493</v>
      </c>
      <c r="I15" s="133">
        <v>150511</v>
      </c>
      <c r="J15" s="133">
        <f t="shared" si="2"/>
        <v>-5982</v>
      </c>
      <c r="K15" s="134">
        <f t="shared" si="3"/>
        <v>-0.038225351932674304</v>
      </c>
      <c r="L15" s="135">
        <v>65762</v>
      </c>
      <c r="M15" s="133">
        <v>89516</v>
      </c>
      <c r="N15" s="133">
        <f t="shared" si="4"/>
        <v>23754</v>
      </c>
      <c r="O15" s="134">
        <f t="shared" si="5"/>
        <v>0.36121164198169153</v>
      </c>
      <c r="P15" s="133">
        <f t="shared" si="6"/>
        <v>1634700</v>
      </c>
      <c r="Q15" s="133">
        <f t="shared" si="6"/>
        <v>1595718</v>
      </c>
      <c r="R15" s="133">
        <f t="shared" si="7"/>
        <v>-38982</v>
      </c>
      <c r="S15" s="136">
        <f t="shared" si="8"/>
        <v>-0.02384657735364287</v>
      </c>
    </row>
    <row r="16" spans="1:19" ht="11.25">
      <c r="A16" s="126">
        <v>100</v>
      </c>
      <c r="B16" s="126" t="s">
        <v>95</v>
      </c>
      <c r="C16" s="132" t="s">
        <v>665</v>
      </c>
      <c r="D16" s="133">
        <v>15557</v>
      </c>
      <c r="E16" s="133">
        <v>9151</v>
      </c>
      <c r="F16" s="133">
        <f t="shared" si="0"/>
        <v>-6406</v>
      </c>
      <c r="G16" s="134">
        <f t="shared" si="1"/>
        <v>-0.41177604936684453</v>
      </c>
      <c r="H16" s="135">
        <v>6895</v>
      </c>
      <c r="I16" s="133">
        <v>5927</v>
      </c>
      <c r="J16" s="133">
        <f t="shared" si="2"/>
        <v>-968</v>
      </c>
      <c r="K16" s="134">
        <f t="shared" si="3"/>
        <v>-0.14039158810732416</v>
      </c>
      <c r="L16" s="135">
        <v>58</v>
      </c>
      <c r="M16" s="133">
        <v>125</v>
      </c>
      <c r="N16" s="133">
        <f t="shared" si="4"/>
        <v>67</v>
      </c>
      <c r="O16" s="134">
        <f t="shared" si="5"/>
        <v>1.1551724137931034</v>
      </c>
      <c r="P16" s="133">
        <f t="shared" si="6"/>
        <v>22510</v>
      </c>
      <c r="Q16" s="133">
        <f t="shared" si="6"/>
        <v>15203</v>
      </c>
      <c r="R16" s="133">
        <f t="shared" si="7"/>
        <v>-7307</v>
      </c>
      <c r="S16" s="136">
        <f t="shared" si="8"/>
        <v>-0.32461128387383387</v>
      </c>
    </row>
    <row r="17" spans="1:19" ht="11.25">
      <c r="A17" s="126">
        <v>110</v>
      </c>
      <c r="B17" s="126" t="s">
        <v>80</v>
      </c>
      <c r="C17" s="132" t="s">
        <v>464</v>
      </c>
      <c r="D17" s="133">
        <v>479503</v>
      </c>
      <c r="E17" s="133">
        <v>423074</v>
      </c>
      <c r="F17" s="133">
        <f t="shared" si="0"/>
        <v>-56429</v>
      </c>
      <c r="G17" s="134">
        <f t="shared" si="1"/>
        <v>-0.1176822668471313</v>
      </c>
      <c r="H17" s="135">
        <v>148125</v>
      </c>
      <c r="I17" s="133">
        <v>195674</v>
      </c>
      <c r="J17" s="133">
        <f t="shared" si="2"/>
        <v>47549</v>
      </c>
      <c r="K17" s="134">
        <f t="shared" si="3"/>
        <v>0.32100590717299576</v>
      </c>
      <c r="L17" s="135">
        <v>40004</v>
      </c>
      <c r="M17" s="133">
        <v>70655</v>
      </c>
      <c r="N17" s="133">
        <f t="shared" si="4"/>
        <v>30651</v>
      </c>
      <c r="O17" s="134">
        <f t="shared" si="5"/>
        <v>0.7661983801619838</v>
      </c>
      <c r="P17" s="133">
        <f t="shared" si="6"/>
        <v>667632</v>
      </c>
      <c r="Q17" s="133">
        <f t="shared" si="6"/>
        <v>689403</v>
      </c>
      <c r="R17" s="133">
        <f t="shared" si="7"/>
        <v>21771</v>
      </c>
      <c r="S17" s="136">
        <f t="shared" si="8"/>
        <v>0.0326092817600115</v>
      </c>
    </row>
    <row r="18" spans="1:19" ht="11.25">
      <c r="A18" s="126">
        <v>120</v>
      </c>
      <c r="B18" s="126" t="s">
        <v>138</v>
      </c>
      <c r="C18" s="132" t="s">
        <v>679</v>
      </c>
      <c r="D18" s="133">
        <v>17778</v>
      </c>
      <c r="E18" s="133">
        <v>16263</v>
      </c>
      <c r="F18" s="133">
        <f t="shared" si="0"/>
        <v>-1515</v>
      </c>
      <c r="G18" s="134">
        <f t="shared" si="1"/>
        <v>-0.08521768477894026</v>
      </c>
      <c r="H18" s="135">
        <v>0</v>
      </c>
      <c r="I18" s="133">
        <v>0</v>
      </c>
      <c r="J18" s="133">
        <f t="shared" si="2"/>
        <v>0</v>
      </c>
      <c r="K18" s="134" t="str">
        <f t="shared" si="3"/>
        <v>n/a</v>
      </c>
      <c r="L18" s="135">
        <v>0</v>
      </c>
      <c r="M18" s="133">
        <v>0</v>
      </c>
      <c r="N18" s="133">
        <f t="shared" si="4"/>
        <v>0</v>
      </c>
      <c r="O18" s="134" t="str">
        <f t="shared" si="5"/>
        <v>n/a</v>
      </c>
      <c r="P18" s="133">
        <f t="shared" si="6"/>
        <v>17778</v>
      </c>
      <c r="Q18" s="133">
        <f t="shared" si="6"/>
        <v>16263</v>
      </c>
      <c r="R18" s="133">
        <f t="shared" si="7"/>
        <v>-1515</v>
      </c>
      <c r="S18" s="136">
        <f t="shared" si="8"/>
        <v>-0.08521768477894026</v>
      </c>
    </row>
    <row r="19" spans="1:19" ht="11.25">
      <c r="A19" s="126">
        <v>130</v>
      </c>
      <c r="B19" s="126" t="s">
        <v>14</v>
      </c>
      <c r="C19" s="132" t="s">
        <v>466</v>
      </c>
      <c r="D19" s="133">
        <v>1524849</v>
      </c>
      <c r="E19" s="133">
        <v>1452403</v>
      </c>
      <c r="F19" s="133">
        <f t="shared" si="0"/>
        <v>-72446</v>
      </c>
      <c r="G19" s="134">
        <f t="shared" si="1"/>
        <v>-0.047510278066877444</v>
      </c>
      <c r="H19" s="135">
        <v>340614</v>
      </c>
      <c r="I19" s="133">
        <v>341533</v>
      </c>
      <c r="J19" s="133">
        <f t="shared" si="2"/>
        <v>919</v>
      </c>
      <c r="K19" s="134">
        <f t="shared" si="3"/>
        <v>0.0026980687816707477</v>
      </c>
      <c r="L19" s="135">
        <v>114009</v>
      </c>
      <c r="M19" s="133">
        <v>68640</v>
      </c>
      <c r="N19" s="133">
        <f t="shared" si="4"/>
        <v>-45369</v>
      </c>
      <c r="O19" s="134">
        <f t="shared" si="5"/>
        <v>-0.3979422677157067</v>
      </c>
      <c r="P19" s="133">
        <f t="shared" si="6"/>
        <v>1979472</v>
      </c>
      <c r="Q19" s="133">
        <f t="shared" si="6"/>
        <v>1862576</v>
      </c>
      <c r="R19" s="133">
        <f t="shared" si="7"/>
        <v>-116896</v>
      </c>
      <c r="S19" s="136">
        <f t="shared" si="8"/>
        <v>-0.05905413160681232</v>
      </c>
    </row>
    <row r="20" spans="1:19" ht="11.25">
      <c r="A20" s="126">
        <v>140</v>
      </c>
      <c r="B20" s="126" t="s">
        <v>15</v>
      </c>
      <c r="C20" s="132" t="s">
        <v>467</v>
      </c>
      <c r="D20" s="133">
        <v>4946182</v>
      </c>
      <c r="E20" s="133">
        <v>4606769</v>
      </c>
      <c r="F20" s="133">
        <f t="shared" si="0"/>
        <v>-339413</v>
      </c>
      <c r="G20" s="134">
        <f t="shared" si="1"/>
        <v>-0.0686212112696217</v>
      </c>
      <c r="H20" s="135">
        <v>757775</v>
      </c>
      <c r="I20" s="133">
        <v>764281</v>
      </c>
      <c r="J20" s="133">
        <f t="shared" si="2"/>
        <v>6506</v>
      </c>
      <c r="K20" s="134">
        <f t="shared" si="3"/>
        <v>0.008585661970901652</v>
      </c>
      <c r="L20" s="135">
        <v>726561</v>
      </c>
      <c r="M20" s="133">
        <v>672916</v>
      </c>
      <c r="N20" s="133">
        <f t="shared" si="4"/>
        <v>-53645</v>
      </c>
      <c r="O20" s="134">
        <f t="shared" si="5"/>
        <v>-0.07383413092637783</v>
      </c>
      <c r="P20" s="133">
        <f t="shared" si="6"/>
        <v>6430518</v>
      </c>
      <c r="Q20" s="133">
        <f t="shared" si="6"/>
        <v>6043966</v>
      </c>
      <c r="R20" s="133">
        <f t="shared" si="7"/>
        <v>-386552</v>
      </c>
      <c r="S20" s="136">
        <f t="shared" si="8"/>
        <v>-0.06011210916445611</v>
      </c>
    </row>
    <row r="21" spans="1:19" ht="11.25">
      <c r="A21" s="126">
        <v>160</v>
      </c>
      <c r="B21" s="126" t="s">
        <v>16</v>
      </c>
      <c r="C21" s="132" t="s">
        <v>468</v>
      </c>
      <c r="D21" s="133">
        <v>4985989</v>
      </c>
      <c r="E21" s="133">
        <v>4723560</v>
      </c>
      <c r="F21" s="133">
        <f t="shared" si="0"/>
        <v>-262429</v>
      </c>
      <c r="G21" s="134">
        <f t="shared" si="1"/>
        <v>-0.05263328900244264</v>
      </c>
      <c r="H21" s="135">
        <v>703185</v>
      </c>
      <c r="I21" s="133">
        <v>736348</v>
      </c>
      <c r="J21" s="133">
        <f t="shared" si="2"/>
        <v>33163</v>
      </c>
      <c r="K21" s="134">
        <f t="shared" si="3"/>
        <v>0.04716113113903169</v>
      </c>
      <c r="L21" s="135">
        <v>363695</v>
      </c>
      <c r="M21" s="133">
        <v>424625</v>
      </c>
      <c r="N21" s="133">
        <f t="shared" si="4"/>
        <v>60930</v>
      </c>
      <c r="O21" s="134">
        <f t="shared" si="5"/>
        <v>0.1675304857091794</v>
      </c>
      <c r="P21" s="133">
        <f t="shared" si="6"/>
        <v>6052869</v>
      </c>
      <c r="Q21" s="133">
        <f t="shared" si="6"/>
        <v>5884533</v>
      </c>
      <c r="R21" s="133">
        <f t="shared" si="7"/>
        <v>-168336</v>
      </c>
      <c r="S21" s="136">
        <f t="shared" si="8"/>
        <v>-0.027810943868106182</v>
      </c>
    </row>
    <row r="22" spans="1:19" ht="11.25">
      <c r="A22" s="126">
        <v>170</v>
      </c>
      <c r="B22" s="126" t="s">
        <v>17</v>
      </c>
      <c r="C22" s="132" t="s">
        <v>469</v>
      </c>
      <c r="D22" s="133">
        <v>35631576</v>
      </c>
      <c r="E22" s="133">
        <v>34525675</v>
      </c>
      <c r="F22" s="133">
        <f t="shared" si="0"/>
        <v>-1105901</v>
      </c>
      <c r="G22" s="134">
        <f t="shared" si="1"/>
        <v>-0.0310371059646646</v>
      </c>
      <c r="H22" s="135">
        <v>6174292</v>
      </c>
      <c r="I22" s="133">
        <v>7391550</v>
      </c>
      <c r="J22" s="133">
        <f t="shared" si="2"/>
        <v>1217258</v>
      </c>
      <c r="K22" s="134">
        <f t="shared" si="3"/>
        <v>0.19714940595618088</v>
      </c>
      <c r="L22" s="135">
        <v>6912806</v>
      </c>
      <c r="M22" s="133">
        <v>6742287</v>
      </c>
      <c r="N22" s="133">
        <f t="shared" si="4"/>
        <v>-170519</v>
      </c>
      <c r="O22" s="134">
        <f t="shared" si="5"/>
        <v>-0.024667117810047035</v>
      </c>
      <c r="P22" s="133">
        <f t="shared" si="6"/>
        <v>48718674</v>
      </c>
      <c r="Q22" s="133">
        <f t="shared" si="6"/>
        <v>48659512</v>
      </c>
      <c r="R22" s="133">
        <f t="shared" si="7"/>
        <v>-59162</v>
      </c>
      <c r="S22" s="136">
        <f t="shared" si="8"/>
        <v>-0.001214359816114864</v>
      </c>
    </row>
    <row r="23" spans="1:19" ht="11.25">
      <c r="A23" s="126">
        <v>180</v>
      </c>
      <c r="B23" s="126" t="s">
        <v>18</v>
      </c>
      <c r="C23" s="132" t="s">
        <v>470</v>
      </c>
      <c r="D23" s="133">
        <v>9590522</v>
      </c>
      <c r="E23" s="133">
        <v>8960503</v>
      </c>
      <c r="F23" s="133">
        <f t="shared" si="0"/>
        <v>-630019</v>
      </c>
      <c r="G23" s="134">
        <f t="shared" si="1"/>
        <v>-0.06569183616908443</v>
      </c>
      <c r="H23" s="135">
        <v>1592077</v>
      </c>
      <c r="I23" s="133">
        <v>1693744</v>
      </c>
      <c r="J23" s="133">
        <f t="shared" si="2"/>
        <v>101667</v>
      </c>
      <c r="K23" s="134">
        <f t="shared" si="3"/>
        <v>0.06385809229076232</v>
      </c>
      <c r="L23" s="135">
        <v>559040</v>
      </c>
      <c r="M23" s="133">
        <v>677831</v>
      </c>
      <c r="N23" s="133">
        <f t="shared" si="4"/>
        <v>118791</v>
      </c>
      <c r="O23" s="134">
        <f t="shared" si="5"/>
        <v>0.21249105609616487</v>
      </c>
      <c r="P23" s="133">
        <f t="shared" si="6"/>
        <v>11741639</v>
      </c>
      <c r="Q23" s="133">
        <f t="shared" si="6"/>
        <v>11332078</v>
      </c>
      <c r="R23" s="133">
        <f t="shared" si="7"/>
        <v>-409561</v>
      </c>
      <c r="S23" s="136">
        <f t="shared" si="8"/>
        <v>-0.03488107580210906</v>
      </c>
    </row>
    <row r="24" spans="1:19" ht="11.25">
      <c r="A24" s="126">
        <v>200</v>
      </c>
      <c r="B24" s="126" t="s">
        <v>81</v>
      </c>
      <c r="C24" s="132" t="s">
        <v>471</v>
      </c>
      <c r="D24" s="133">
        <v>169705</v>
      </c>
      <c r="E24" s="133">
        <v>147266</v>
      </c>
      <c r="F24" s="133">
        <f t="shared" si="0"/>
        <v>-22439</v>
      </c>
      <c r="G24" s="134">
        <f t="shared" si="1"/>
        <v>-0.13222356442061223</v>
      </c>
      <c r="H24" s="135">
        <v>77049</v>
      </c>
      <c r="I24" s="133">
        <v>46646</v>
      </c>
      <c r="J24" s="133">
        <f t="shared" si="2"/>
        <v>-30403</v>
      </c>
      <c r="K24" s="134">
        <f t="shared" si="3"/>
        <v>-0.39459305117522614</v>
      </c>
      <c r="L24" s="135">
        <v>32791</v>
      </c>
      <c r="M24" s="133">
        <v>51699</v>
      </c>
      <c r="N24" s="133">
        <f t="shared" si="4"/>
        <v>18908</v>
      </c>
      <c r="O24" s="134">
        <f t="shared" si="5"/>
        <v>0.5766216339849349</v>
      </c>
      <c r="P24" s="133">
        <f t="shared" si="6"/>
        <v>279545</v>
      </c>
      <c r="Q24" s="133">
        <f t="shared" si="6"/>
        <v>245611</v>
      </c>
      <c r="R24" s="133">
        <f t="shared" si="7"/>
        <v>-33934</v>
      </c>
      <c r="S24" s="136">
        <f t="shared" si="8"/>
        <v>-0.12139011608148956</v>
      </c>
    </row>
    <row r="25" spans="1:19" ht="11.25">
      <c r="A25" s="126">
        <v>220</v>
      </c>
      <c r="B25" s="126" t="s">
        <v>19</v>
      </c>
      <c r="C25" s="132" t="s">
        <v>472</v>
      </c>
      <c r="D25" s="133">
        <v>78298683</v>
      </c>
      <c r="E25" s="133">
        <v>77512644</v>
      </c>
      <c r="F25" s="133">
        <f t="shared" si="0"/>
        <v>-786039</v>
      </c>
      <c r="G25" s="134">
        <f t="shared" si="1"/>
        <v>-0.01003898111542949</v>
      </c>
      <c r="H25" s="135">
        <v>12958752</v>
      </c>
      <c r="I25" s="133">
        <v>15512450</v>
      </c>
      <c r="J25" s="133">
        <f t="shared" si="2"/>
        <v>2553698</v>
      </c>
      <c r="K25" s="134">
        <f t="shared" si="3"/>
        <v>0.19706357525786433</v>
      </c>
      <c r="L25" s="135">
        <v>26287588</v>
      </c>
      <c r="M25" s="133">
        <v>27514987</v>
      </c>
      <c r="N25" s="133">
        <f t="shared" si="4"/>
        <v>1227399</v>
      </c>
      <c r="O25" s="134">
        <f t="shared" si="5"/>
        <v>0.04669119890345208</v>
      </c>
      <c r="P25" s="133">
        <f t="shared" si="6"/>
        <v>117545023</v>
      </c>
      <c r="Q25" s="133">
        <f t="shared" si="6"/>
        <v>120540081</v>
      </c>
      <c r="R25" s="133">
        <f t="shared" si="7"/>
        <v>2995058</v>
      </c>
      <c r="S25" s="136">
        <f t="shared" si="8"/>
        <v>0.02548009199845067</v>
      </c>
    </row>
    <row r="26" spans="1:19" ht="11.25">
      <c r="A26" s="126">
        <v>230</v>
      </c>
      <c r="B26" s="126" t="s">
        <v>139</v>
      </c>
      <c r="C26" s="132" t="s">
        <v>473</v>
      </c>
      <c r="D26" s="133">
        <v>5644944</v>
      </c>
      <c r="E26" s="133">
        <v>5854211</v>
      </c>
      <c r="F26" s="133">
        <f t="shared" si="0"/>
        <v>209267</v>
      </c>
      <c r="G26" s="134">
        <f t="shared" si="1"/>
        <v>0.03707158122383499</v>
      </c>
      <c r="H26" s="135">
        <v>536230</v>
      </c>
      <c r="I26" s="133">
        <v>689915</v>
      </c>
      <c r="J26" s="133">
        <f t="shared" si="2"/>
        <v>153685</v>
      </c>
      <c r="K26" s="134">
        <f t="shared" si="3"/>
        <v>0.28660276373944016</v>
      </c>
      <c r="L26" s="135">
        <v>10090608</v>
      </c>
      <c r="M26" s="133">
        <v>10123922</v>
      </c>
      <c r="N26" s="133">
        <f t="shared" si="4"/>
        <v>33314</v>
      </c>
      <c r="O26" s="134">
        <f t="shared" si="5"/>
        <v>0.0033014858965881937</v>
      </c>
      <c r="P26" s="133">
        <f t="shared" si="6"/>
        <v>16271782</v>
      </c>
      <c r="Q26" s="133">
        <f t="shared" si="6"/>
        <v>16668048</v>
      </c>
      <c r="R26" s="133">
        <f t="shared" si="7"/>
        <v>396266</v>
      </c>
      <c r="S26" s="136">
        <f t="shared" si="8"/>
        <v>0.024352956547721693</v>
      </c>
    </row>
    <row r="27" spans="1:19" ht="11.25">
      <c r="A27" s="126">
        <v>240</v>
      </c>
      <c r="B27" s="126" t="s">
        <v>82</v>
      </c>
      <c r="C27" s="132" t="s">
        <v>474</v>
      </c>
      <c r="D27" s="133">
        <v>544912</v>
      </c>
      <c r="E27" s="133">
        <v>455508</v>
      </c>
      <c r="F27" s="133">
        <f t="shared" si="0"/>
        <v>-89404</v>
      </c>
      <c r="G27" s="134">
        <f t="shared" si="1"/>
        <v>-0.1640705288193323</v>
      </c>
      <c r="H27" s="135">
        <v>410301</v>
      </c>
      <c r="I27" s="133">
        <v>308757</v>
      </c>
      <c r="J27" s="133">
        <f t="shared" si="2"/>
        <v>-101544</v>
      </c>
      <c r="K27" s="134">
        <f t="shared" si="3"/>
        <v>-0.2474866013000212</v>
      </c>
      <c r="L27" s="135">
        <v>227701</v>
      </c>
      <c r="M27" s="133">
        <v>176852</v>
      </c>
      <c r="N27" s="133">
        <f t="shared" si="4"/>
        <v>-50849</v>
      </c>
      <c r="O27" s="134">
        <f t="shared" si="5"/>
        <v>-0.2233147856179815</v>
      </c>
      <c r="P27" s="133">
        <f t="shared" si="6"/>
        <v>1182914</v>
      </c>
      <c r="Q27" s="133">
        <f t="shared" si="6"/>
        <v>941117</v>
      </c>
      <c r="R27" s="133">
        <f t="shared" si="7"/>
        <v>-241797</v>
      </c>
      <c r="S27" s="136">
        <f t="shared" si="8"/>
        <v>-0.20440792821794315</v>
      </c>
    </row>
    <row r="28" spans="1:19" ht="11.25">
      <c r="A28" s="126">
        <v>250</v>
      </c>
      <c r="B28" s="126" t="s">
        <v>21</v>
      </c>
      <c r="C28" s="132" t="s">
        <v>475</v>
      </c>
      <c r="D28" s="133">
        <v>2569064</v>
      </c>
      <c r="E28" s="133">
        <v>2285214</v>
      </c>
      <c r="F28" s="133">
        <f t="shared" si="0"/>
        <v>-283850</v>
      </c>
      <c r="G28" s="134">
        <f t="shared" si="1"/>
        <v>-0.11048771069930527</v>
      </c>
      <c r="H28" s="135">
        <v>729266</v>
      </c>
      <c r="I28" s="133">
        <v>748684</v>
      </c>
      <c r="J28" s="133">
        <f t="shared" si="2"/>
        <v>19418</v>
      </c>
      <c r="K28" s="134">
        <f t="shared" si="3"/>
        <v>0.02662677267279703</v>
      </c>
      <c r="L28" s="135">
        <v>217519</v>
      </c>
      <c r="M28" s="133">
        <v>174357</v>
      </c>
      <c r="N28" s="133">
        <f t="shared" si="4"/>
        <v>-43162</v>
      </c>
      <c r="O28" s="134">
        <f t="shared" si="5"/>
        <v>-0.19842864301509294</v>
      </c>
      <c r="P28" s="133">
        <f t="shared" si="6"/>
        <v>3515849</v>
      </c>
      <c r="Q28" s="133">
        <f t="shared" si="6"/>
        <v>3208255</v>
      </c>
      <c r="R28" s="133">
        <f t="shared" si="7"/>
        <v>-307594</v>
      </c>
      <c r="S28" s="136">
        <f t="shared" si="8"/>
        <v>-0.08748783010874471</v>
      </c>
    </row>
    <row r="29" spans="1:19" ht="11.25">
      <c r="A29" s="126">
        <v>260</v>
      </c>
      <c r="B29" s="126" t="s">
        <v>96</v>
      </c>
      <c r="C29" s="132" t="s">
        <v>476</v>
      </c>
      <c r="D29" s="133">
        <v>238150</v>
      </c>
      <c r="E29" s="133">
        <v>231197</v>
      </c>
      <c r="F29" s="133">
        <f t="shared" si="0"/>
        <v>-6953</v>
      </c>
      <c r="G29" s="134">
        <f t="shared" si="1"/>
        <v>-0.029195884946462313</v>
      </c>
      <c r="H29" s="135">
        <v>73786</v>
      </c>
      <c r="I29" s="133">
        <v>90440</v>
      </c>
      <c r="J29" s="133">
        <f t="shared" si="2"/>
        <v>16654</v>
      </c>
      <c r="K29" s="134">
        <f t="shared" si="3"/>
        <v>0.22570677364269645</v>
      </c>
      <c r="L29" s="135">
        <v>1595</v>
      </c>
      <c r="M29" s="133">
        <v>1119</v>
      </c>
      <c r="N29" s="133">
        <f t="shared" si="4"/>
        <v>-476</v>
      </c>
      <c r="O29" s="134">
        <f t="shared" si="5"/>
        <v>-0.2984326018808777</v>
      </c>
      <c r="P29" s="133">
        <f t="shared" si="6"/>
        <v>313531</v>
      </c>
      <c r="Q29" s="133">
        <f t="shared" si="6"/>
        <v>322756</v>
      </c>
      <c r="R29" s="133">
        <f t="shared" si="7"/>
        <v>9225</v>
      </c>
      <c r="S29" s="136">
        <f t="shared" si="8"/>
        <v>0.029422927876350344</v>
      </c>
    </row>
    <row r="30" spans="1:19" ht="11.25">
      <c r="A30" s="126">
        <v>280</v>
      </c>
      <c r="B30" s="126" t="s">
        <v>84</v>
      </c>
      <c r="C30" s="132" t="s">
        <v>477</v>
      </c>
      <c r="D30" s="133">
        <v>387527</v>
      </c>
      <c r="E30" s="133">
        <v>320474</v>
      </c>
      <c r="F30" s="133">
        <f t="shared" si="0"/>
        <v>-67053</v>
      </c>
      <c r="G30" s="134">
        <f t="shared" si="1"/>
        <v>-0.1730279438593956</v>
      </c>
      <c r="H30" s="135">
        <v>310923</v>
      </c>
      <c r="I30" s="133">
        <v>225048</v>
      </c>
      <c r="J30" s="133">
        <f t="shared" si="2"/>
        <v>-85875</v>
      </c>
      <c r="K30" s="134">
        <f t="shared" si="3"/>
        <v>-0.27619378431315794</v>
      </c>
      <c r="L30" s="135">
        <v>16672</v>
      </c>
      <c r="M30" s="133">
        <v>29402</v>
      </c>
      <c r="N30" s="133">
        <f t="shared" si="4"/>
        <v>12730</v>
      </c>
      <c r="O30" s="134">
        <f t="shared" si="5"/>
        <v>0.7635556621880998</v>
      </c>
      <c r="P30" s="133">
        <f t="shared" si="6"/>
        <v>715122</v>
      </c>
      <c r="Q30" s="133">
        <f t="shared" si="6"/>
        <v>574924</v>
      </c>
      <c r="R30" s="133">
        <f t="shared" si="7"/>
        <v>-140198</v>
      </c>
      <c r="S30" s="136">
        <f t="shared" si="8"/>
        <v>-0.1960476673910186</v>
      </c>
    </row>
    <row r="31" spans="1:19" ht="11.25">
      <c r="A31" s="126">
        <v>290</v>
      </c>
      <c r="B31" s="126" t="s">
        <v>85</v>
      </c>
      <c r="C31" s="132" t="s">
        <v>478</v>
      </c>
      <c r="D31" s="133">
        <v>241824</v>
      </c>
      <c r="E31" s="133">
        <v>199839</v>
      </c>
      <c r="F31" s="133">
        <f t="shared" si="0"/>
        <v>-41985</v>
      </c>
      <c r="G31" s="134">
        <f t="shared" si="1"/>
        <v>-0.17361800317586343</v>
      </c>
      <c r="H31" s="135">
        <v>76878</v>
      </c>
      <c r="I31" s="133">
        <v>61790</v>
      </c>
      <c r="J31" s="133">
        <f t="shared" si="2"/>
        <v>-15088</v>
      </c>
      <c r="K31" s="134">
        <f t="shared" si="3"/>
        <v>-0.19625900777855823</v>
      </c>
      <c r="L31" s="135">
        <v>5765</v>
      </c>
      <c r="M31" s="133">
        <v>8221</v>
      </c>
      <c r="N31" s="133">
        <f t="shared" si="4"/>
        <v>2456</v>
      </c>
      <c r="O31" s="134">
        <f t="shared" si="5"/>
        <v>0.42601908065915006</v>
      </c>
      <c r="P31" s="133">
        <f t="shared" si="6"/>
        <v>324467</v>
      </c>
      <c r="Q31" s="133">
        <f t="shared" si="6"/>
        <v>269850</v>
      </c>
      <c r="R31" s="133">
        <f t="shared" si="7"/>
        <v>-54617</v>
      </c>
      <c r="S31" s="136">
        <f t="shared" si="8"/>
        <v>-0.16832836621289685</v>
      </c>
    </row>
    <row r="32" spans="1:19" ht="11.25">
      <c r="A32" s="126">
        <v>300</v>
      </c>
      <c r="B32" s="126" t="s">
        <v>22</v>
      </c>
      <c r="C32" s="132" t="s">
        <v>479</v>
      </c>
      <c r="D32" s="133">
        <v>8091203.999999999</v>
      </c>
      <c r="E32" s="133">
        <v>7758525</v>
      </c>
      <c r="F32" s="133">
        <f t="shared" si="0"/>
        <v>-332678.99999999907</v>
      </c>
      <c r="G32" s="134">
        <f t="shared" si="1"/>
        <v>-0.04111613055362331</v>
      </c>
      <c r="H32" s="135">
        <v>1413590</v>
      </c>
      <c r="I32" s="133">
        <v>1727663</v>
      </c>
      <c r="J32" s="133">
        <f t="shared" si="2"/>
        <v>314073</v>
      </c>
      <c r="K32" s="134">
        <f t="shared" si="3"/>
        <v>0.2221811133355499</v>
      </c>
      <c r="L32" s="135">
        <v>231930</v>
      </c>
      <c r="M32" s="133">
        <v>257186</v>
      </c>
      <c r="N32" s="133">
        <f t="shared" si="4"/>
        <v>25256</v>
      </c>
      <c r="O32" s="134">
        <f t="shared" si="5"/>
        <v>0.10889492519294615</v>
      </c>
      <c r="P32" s="133">
        <f t="shared" si="6"/>
        <v>9736724</v>
      </c>
      <c r="Q32" s="133">
        <f t="shared" si="6"/>
        <v>9743374</v>
      </c>
      <c r="R32" s="133">
        <f t="shared" si="7"/>
        <v>6650</v>
      </c>
      <c r="S32" s="136">
        <f t="shared" si="8"/>
        <v>0.0006829812573510352</v>
      </c>
    </row>
    <row r="33" spans="1:19" ht="11.25">
      <c r="A33" s="126">
        <v>310</v>
      </c>
      <c r="B33" s="126" t="s">
        <v>140</v>
      </c>
      <c r="C33" s="132" t="s">
        <v>480</v>
      </c>
      <c r="D33" s="133">
        <v>768160</v>
      </c>
      <c r="E33" s="133">
        <v>762187</v>
      </c>
      <c r="F33" s="133">
        <f t="shared" si="0"/>
        <v>-5973</v>
      </c>
      <c r="G33" s="134">
        <f t="shared" si="1"/>
        <v>-0.007775723807540096</v>
      </c>
      <c r="H33" s="135">
        <v>190198</v>
      </c>
      <c r="I33" s="133">
        <v>234722</v>
      </c>
      <c r="J33" s="133">
        <f t="shared" si="2"/>
        <v>44524</v>
      </c>
      <c r="K33" s="134">
        <f t="shared" si="3"/>
        <v>0.23409289266974417</v>
      </c>
      <c r="L33" s="135">
        <v>156226</v>
      </c>
      <c r="M33" s="133">
        <v>141607</v>
      </c>
      <c r="N33" s="133">
        <f t="shared" si="4"/>
        <v>-14619</v>
      </c>
      <c r="O33" s="134">
        <f t="shared" si="5"/>
        <v>-0.0935759732694942</v>
      </c>
      <c r="P33" s="133">
        <f t="shared" si="6"/>
        <v>1114584</v>
      </c>
      <c r="Q33" s="133">
        <f t="shared" si="6"/>
        <v>1138516</v>
      </c>
      <c r="R33" s="133">
        <f t="shared" si="7"/>
        <v>23932</v>
      </c>
      <c r="S33" s="136">
        <f t="shared" si="8"/>
        <v>0.02147168809170058</v>
      </c>
    </row>
    <row r="34" spans="1:19" ht="11.25">
      <c r="A34" s="126">
        <v>320</v>
      </c>
      <c r="B34" s="126" t="s">
        <v>23</v>
      </c>
      <c r="C34" s="132" t="s">
        <v>481</v>
      </c>
      <c r="D34" s="133">
        <v>1198271</v>
      </c>
      <c r="E34" s="133">
        <v>1073936</v>
      </c>
      <c r="F34" s="133">
        <f t="shared" si="0"/>
        <v>-124335</v>
      </c>
      <c r="G34" s="134">
        <f t="shared" si="1"/>
        <v>-0.10376200375374185</v>
      </c>
      <c r="H34" s="135">
        <v>490392</v>
      </c>
      <c r="I34" s="133">
        <v>418730</v>
      </c>
      <c r="J34" s="133">
        <f t="shared" si="2"/>
        <v>-71662</v>
      </c>
      <c r="K34" s="134">
        <f t="shared" si="3"/>
        <v>-0.1461320739326906</v>
      </c>
      <c r="L34" s="135">
        <v>290993</v>
      </c>
      <c r="M34" s="133">
        <v>350364</v>
      </c>
      <c r="N34" s="133">
        <f t="shared" si="4"/>
        <v>59371</v>
      </c>
      <c r="O34" s="134">
        <f t="shared" si="5"/>
        <v>0.2040289628960147</v>
      </c>
      <c r="P34" s="133">
        <f t="shared" si="6"/>
        <v>1979656</v>
      </c>
      <c r="Q34" s="133">
        <f t="shared" si="6"/>
        <v>1843030</v>
      </c>
      <c r="R34" s="133">
        <f t="shared" si="7"/>
        <v>-136626</v>
      </c>
      <c r="S34" s="136">
        <f t="shared" si="8"/>
        <v>-0.06901502079149105</v>
      </c>
    </row>
    <row r="35" spans="1:19" ht="11.25">
      <c r="A35" s="126">
        <v>330</v>
      </c>
      <c r="B35" s="126" t="s">
        <v>97</v>
      </c>
      <c r="C35" s="132" t="s">
        <v>482</v>
      </c>
      <c r="D35" s="133">
        <v>6110383</v>
      </c>
      <c r="E35" s="133">
        <v>5858579</v>
      </c>
      <c r="F35" s="133">
        <f t="shared" si="0"/>
        <v>-251804</v>
      </c>
      <c r="G35" s="134">
        <f t="shared" si="1"/>
        <v>-0.041209200798051446</v>
      </c>
      <c r="H35" s="135">
        <v>2520196</v>
      </c>
      <c r="I35" s="133">
        <v>2649327</v>
      </c>
      <c r="J35" s="133">
        <f t="shared" si="2"/>
        <v>129131</v>
      </c>
      <c r="K35" s="134">
        <f t="shared" si="3"/>
        <v>0.05123847510273011</v>
      </c>
      <c r="L35" s="135">
        <v>4265789</v>
      </c>
      <c r="M35" s="133">
        <v>3491242</v>
      </c>
      <c r="N35" s="133">
        <f t="shared" si="4"/>
        <v>-774547</v>
      </c>
      <c r="O35" s="134">
        <f t="shared" si="5"/>
        <v>-0.1815718030122915</v>
      </c>
      <c r="P35" s="133">
        <f t="shared" si="6"/>
        <v>12896368</v>
      </c>
      <c r="Q35" s="133">
        <f t="shared" si="6"/>
        <v>11999148</v>
      </c>
      <c r="R35" s="133">
        <f t="shared" si="7"/>
        <v>-897220</v>
      </c>
      <c r="S35" s="136">
        <f t="shared" si="8"/>
        <v>-0.06957152587457181</v>
      </c>
    </row>
    <row r="36" spans="1:19" ht="11.25">
      <c r="A36" s="126">
        <v>340</v>
      </c>
      <c r="B36" s="126" t="s">
        <v>133</v>
      </c>
      <c r="C36" s="132" t="s">
        <v>483</v>
      </c>
      <c r="D36" s="133">
        <v>404575</v>
      </c>
      <c r="E36" s="133">
        <v>374255</v>
      </c>
      <c r="F36" s="133">
        <f t="shared" si="0"/>
        <v>-30320</v>
      </c>
      <c r="G36" s="134">
        <f t="shared" si="1"/>
        <v>-0.0749428412531669</v>
      </c>
      <c r="H36" s="135">
        <v>26890</v>
      </c>
      <c r="I36" s="133">
        <v>4445</v>
      </c>
      <c r="J36" s="133">
        <f t="shared" si="2"/>
        <v>-22445</v>
      </c>
      <c r="K36" s="134">
        <f t="shared" si="3"/>
        <v>-0.834696913350688</v>
      </c>
      <c r="L36" s="135">
        <v>1696</v>
      </c>
      <c r="M36" s="133">
        <v>4561</v>
      </c>
      <c r="N36" s="133">
        <f t="shared" si="4"/>
        <v>2865</v>
      </c>
      <c r="O36" s="134">
        <f t="shared" si="5"/>
        <v>1.6892688679245282</v>
      </c>
      <c r="P36" s="133">
        <f t="shared" si="6"/>
        <v>433161</v>
      </c>
      <c r="Q36" s="133">
        <f t="shared" si="6"/>
        <v>383261</v>
      </c>
      <c r="R36" s="133">
        <f t="shared" si="7"/>
        <v>-49900</v>
      </c>
      <c r="S36" s="136">
        <f t="shared" si="8"/>
        <v>-0.11519966017254554</v>
      </c>
    </row>
    <row r="37" spans="1:19" ht="11.25">
      <c r="A37" s="126">
        <v>360</v>
      </c>
      <c r="B37" s="126" t="s">
        <v>117</v>
      </c>
      <c r="C37" s="132" t="s">
        <v>484</v>
      </c>
      <c r="D37" s="133">
        <v>107861</v>
      </c>
      <c r="E37" s="133">
        <v>73734</v>
      </c>
      <c r="F37" s="133">
        <f t="shared" si="0"/>
        <v>-34127</v>
      </c>
      <c r="G37" s="134">
        <f t="shared" si="1"/>
        <v>-0.3163979566293656</v>
      </c>
      <c r="H37" s="135">
        <v>70466</v>
      </c>
      <c r="I37" s="133">
        <v>8545</v>
      </c>
      <c r="J37" s="133">
        <f t="shared" si="2"/>
        <v>-61921</v>
      </c>
      <c r="K37" s="134">
        <f t="shared" si="3"/>
        <v>-0.878735844236937</v>
      </c>
      <c r="L37" s="135">
        <v>10892</v>
      </c>
      <c r="M37" s="133">
        <v>18212</v>
      </c>
      <c r="N37" s="133">
        <f t="shared" si="4"/>
        <v>7320</v>
      </c>
      <c r="O37" s="134">
        <f t="shared" si="5"/>
        <v>0.672052882849798</v>
      </c>
      <c r="P37" s="133">
        <f t="shared" si="6"/>
        <v>189219</v>
      </c>
      <c r="Q37" s="133">
        <f t="shared" si="6"/>
        <v>100491</v>
      </c>
      <c r="R37" s="133">
        <f t="shared" si="7"/>
        <v>-88728</v>
      </c>
      <c r="S37" s="136">
        <f t="shared" si="8"/>
        <v>-0.4689169692261348</v>
      </c>
    </row>
    <row r="38" spans="1:19" ht="11.25">
      <c r="A38" s="126">
        <v>400</v>
      </c>
      <c r="B38" s="126" t="s">
        <v>24</v>
      </c>
      <c r="C38" s="132" t="s">
        <v>486</v>
      </c>
      <c r="D38" s="133">
        <v>3663291</v>
      </c>
      <c r="E38" s="133">
        <v>3443163</v>
      </c>
      <c r="F38" s="133">
        <f t="shared" si="0"/>
        <v>-220128</v>
      </c>
      <c r="G38" s="134">
        <f t="shared" si="1"/>
        <v>-0.06009023034206128</v>
      </c>
      <c r="H38" s="135">
        <v>718164</v>
      </c>
      <c r="I38" s="133">
        <v>732341</v>
      </c>
      <c r="J38" s="133">
        <f t="shared" si="2"/>
        <v>14177</v>
      </c>
      <c r="K38" s="134">
        <f t="shared" si="3"/>
        <v>0.019740616349468925</v>
      </c>
      <c r="L38" s="135">
        <v>213669</v>
      </c>
      <c r="M38" s="133">
        <v>117245</v>
      </c>
      <c r="N38" s="133">
        <f t="shared" si="4"/>
        <v>-96424</v>
      </c>
      <c r="O38" s="134">
        <f t="shared" si="5"/>
        <v>-0.45127744314804674</v>
      </c>
      <c r="P38" s="133">
        <f t="shared" si="6"/>
        <v>4595124</v>
      </c>
      <c r="Q38" s="133">
        <f t="shared" si="6"/>
        <v>4292749</v>
      </c>
      <c r="R38" s="133">
        <f t="shared" si="7"/>
        <v>-302375</v>
      </c>
      <c r="S38" s="136">
        <f t="shared" si="8"/>
        <v>-0.06580344730631861</v>
      </c>
    </row>
    <row r="39" spans="1:19" ht="11.25">
      <c r="A39" s="126">
        <v>410</v>
      </c>
      <c r="B39" s="126" t="s">
        <v>25</v>
      </c>
      <c r="C39" s="132" t="s">
        <v>487</v>
      </c>
      <c r="D39" s="133">
        <v>365442</v>
      </c>
      <c r="E39" s="133">
        <v>321565</v>
      </c>
      <c r="F39" s="133">
        <f t="shared" si="0"/>
        <v>-43877</v>
      </c>
      <c r="G39" s="134">
        <f t="shared" si="1"/>
        <v>-0.1200655644397743</v>
      </c>
      <c r="H39" s="135">
        <v>91702</v>
      </c>
      <c r="I39" s="133">
        <v>55112</v>
      </c>
      <c r="J39" s="133">
        <f t="shared" si="2"/>
        <v>-36590</v>
      </c>
      <c r="K39" s="134">
        <f t="shared" si="3"/>
        <v>-0.3990098362085887</v>
      </c>
      <c r="L39" s="135">
        <v>7343</v>
      </c>
      <c r="M39" s="133">
        <v>7129</v>
      </c>
      <c r="N39" s="133">
        <f t="shared" si="4"/>
        <v>-214</v>
      </c>
      <c r="O39" s="134">
        <f t="shared" si="5"/>
        <v>-0.02914340187934087</v>
      </c>
      <c r="P39" s="133">
        <f t="shared" si="6"/>
        <v>464487</v>
      </c>
      <c r="Q39" s="133">
        <f t="shared" si="6"/>
        <v>383806</v>
      </c>
      <c r="R39" s="133">
        <f t="shared" si="7"/>
        <v>-80681</v>
      </c>
      <c r="S39" s="136">
        <f t="shared" si="8"/>
        <v>-0.1736991562734802</v>
      </c>
    </row>
    <row r="40" spans="1:19" ht="11.25">
      <c r="A40" s="126">
        <v>420</v>
      </c>
      <c r="B40" s="126" t="s">
        <v>26</v>
      </c>
      <c r="C40" s="132" t="s">
        <v>488</v>
      </c>
      <c r="D40" s="133">
        <v>19786050</v>
      </c>
      <c r="E40" s="133">
        <v>19037480</v>
      </c>
      <c r="F40" s="133">
        <f t="shared" si="0"/>
        <v>-748570</v>
      </c>
      <c r="G40" s="134">
        <f t="shared" si="1"/>
        <v>-0.03783322088036773</v>
      </c>
      <c r="H40" s="135">
        <v>3532161</v>
      </c>
      <c r="I40" s="133">
        <v>4542189</v>
      </c>
      <c r="J40" s="133">
        <f t="shared" si="2"/>
        <v>1010028</v>
      </c>
      <c r="K40" s="134">
        <f t="shared" si="3"/>
        <v>0.2859518578003664</v>
      </c>
      <c r="L40" s="135">
        <v>1698060</v>
      </c>
      <c r="M40" s="133">
        <v>1677793</v>
      </c>
      <c r="N40" s="133">
        <f t="shared" si="4"/>
        <v>-20267</v>
      </c>
      <c r="O40" s="134">
        <f t="shared" si="5"/>
        <v>-0.011935385086510488</v>
      </c>
      <c r="P40" s="133">
        <f aca="true" t="shared" si="9" ref="P40:Q71">+D40+H40+L40</f>
        <v>25016271</v>
      </c>
      <c r="Q40" s="133">
        <f t="shared" si="9"/>
        <v>25257462</v>
      </c>
      <c r="R40" s="133">
        <f t="shared" si="7"/>
        <v>241191</v>
      </c>
      <c r="S40" s="136">
        <f t="shared" si="8"/>
        <v>0.009641365013994293</v>
      </c>
    </row>
    <row r="41" spans="1:19" ht="11.25">
      <c r="A41" s="126">
        <v>430</v>
      </c>
      <c r="B41" s="126" t="s">
        <v>27</v>
      </c>
      <c r="C41" s="132" t="s">
        <v>489</v>
      </c>
      <c r="D41" s="133">
        <v>12052404</v>
      </c>
      <c r="E41" s="133">
        <v>11480922</v>
      </c>
      <c r="F41" s="133">
        <f t="shared" si="0"/>
        <v>-571482</v>
      </c>
      <c r="G41" s="134">
        <f t="shared" si="1"/>
        <v>-0.04741643243953654</v>
      </c>
      <c r="H41" s="135">
        <v>2582627</v>
      </c>
      <c r="I41" s="133">
        <v>3117776</v>
      </c>
      <c r="J41" s="133">
        <f t="shared" si="2"/>
        <v>535149</v>
      </c>
      <c r="K41" s="134">
        <f t="shared" si="3"/>
        <v>0.20721110714013288</v>
      </c>
      <c r="L41" s="135">
        <v>1074926</v>
      </c>
      <c r="M41" s="133">
        <v>1020859</v>
      </c>
      <c r="N41" s="133">
        <f t="shared" si="4"/>
        <v>-54067</v>
      </c>
      <c r="O41" s="134">
        <f t="shared" si="5"/>
        <v>-0.050298346118709564</v>
      </c>
      <c r="P41" s="133">
        <f t="shared" si="9"/>
        <v>15709957</v>
      </c>
      <c r="Q41" s="133">
        <f t="shared" si="9"/>
        <v>15619557</v>
      </c>
      <c r="R41" s="133">
        <f t="shared" si="7"/>
        <v>-90400</v>
      </c>
      <c r="S41" s="136">
        <f t="shared" si="8"/>
        <v>-0.005754312376539287</v>
      </c>
    </row>
    <row r="42" spans="1:19" ht="11.25">
      <c r="A42" s="126">
        <v>440</v>
      </c>
      <c r="B42" s="126" t="s">
        <v>28</v>
      </c>
      <c r="C42" s="132" t="s">
        <v>490</v>
      </c>
      <c r="D42" s="133">
        <v>1547177</v>
      </c>
      <c r="E42" s="133">
        <v>1398806</v>
      </c>
      <c r="F42" s="133">
        <f t="shared" si="0"/>
        <v>-148371</v>
      </c>
      <c r="G42" s="134">
        <f t="shared" si="1"/>
        <v>-0.09589788369397942</v>
      </c>
      <c r="H42" s="135">
        <v>797384</v>
      </c>
      <c r="I42" s="133">
        <v>598059</v>
      </c>
      <c r="J42" s="133">
        <f t="shared" si="2"/>
        <v>-199325</v>
      </c>
      <c r="K42" s="134">
        <f t="shared" si="3"/>
        <v>-0.2499736638808905</v>
      </c>
      <c r="L42" s="135">
        <v>101343</v>
      </c>
      <c r="M42" s="133">
        <v>76556</v>
      </c>
      <c r="N42" s="133">
        <f t="shared" si="4"/>
        <v>-24787</v>
      </c>
      <c r="O42" s="134">
        <f t="shared" si="5"/>
        <v>-0.24458522048883494</v>
      </c>
      <c r="P42" s="133">
        <f t="shared" si="9"/>
        <v>2445904</v>
      </c>
      <c r="Q42" s="133">
        <f t="shared" si="9"/>
        <v>2073421</v>
      </c>
      <c r="R42" s="133">
        <f t="shared" si="7"/>
        <v>-372483</v>
      </c>
      <c r="S42" s="136">
        <f t="shared" si="8"/>
        <v>-0.15228847902452428</v>
      </c>
    </row>
    <row r="43" spans="1:19" ht="11.25">
      <c r="A43" s="126">
        <v>450</v>
      </c>
      <c r="B43" s="126" t="s">
        <v>86</v>
      </c>
      <c r="C43" s="132" t="s">
        <v>491</v>
      </c>
      <c r="D43" s="133">
        <v>258135</v>
      </c>
      <c r="E43" s="133">
        <v>213085</v>
      </c>
      <c r="F43" s="133">
        <f t="shared" si="0"/>
        <v>-45050</v>
      </c>
      <c r="G43" s="134">
        <f t="shared" si="1"/>
        <v>-0.1745210839289519</v>
      </c>
      <c r="H43" s="135">
        <v>37835</v>
      </c>
      <c r="I43" s="133">
        <v>32814</v>
      </c>
      <c r="J43" s="133">
        <f t="shared" si="2"/>
        <v>-5021</v>
      </c>
      <c r="K43" s="134">
        <f t="shared" si="3"/>
        <v>-0.1327078102286243</v>
      </c>
      <c r="L43" s="135">
        <v>6543</v>
      </c>
      <c r="M43" s="133">
        <v>7125</v>
      </c>
      <c r="N43" s="133">
        <f t="shared" si="4"/>
        <v>582</v>
      </c>
      <c r="O43" s="134">
        <f t="shared" si="5"/>
        <v>0.08895002292526365</v>
      </c>
      <c r="P43" s="133">
        <f t="shared" si="9"/>
        <v>302513</v>
      </c>
      <c r="Q43" s="133">
        <f t="shared" si="9"/>
        <v>253024</v>
      </c>
      <c r="R43" s="133">
        <f t="shared" si="7"/>
        <v>-49489</v>
      </c>
      <c r="S43" s="136">
        <f t="shared" si="8"/>
        <v>-0.16359296955833302</v>
      </c>
    </row>
    <row r="44" spans="1:19" ht="11.25">
      <c r="A44" s="126">
        <v>460</v>
      </c>
      <c r="B44" s="126" t="s">
        <v>98</v>
      </c>
      <c r="C44" s="132" t="s">
        <v>492</v>
      </c>
      <c r="D44" s="133">
        <v>6902582</v>
      </c>
      <c r="E44" s="133">
        <v>6033427</v>
      </c>
      <c r="F44" s="133">
        <f t="shared" si="0"/>
        <v>-869155</v>
      </c>
      <c r="G44" s="134">
        <f t="shared" si="1"/>
        <v>-0.12591737410725437</v>
      </c>
      <c r="H44" s="135">
        <v>1102229</v>
      </c>
      <c r="I44" s="133">
        <v>1492448</v>
      </c>
      <c r="J44" s="133">
        <f t="shared" si="2"/>
        <v>390219</v>
      </c>
      <c r="K44" s="134">
        <f t="shared" si="3"/>
        <v>0.3540271576959053</v>
      </c>
      <c r="L44" s="135">
        <v>369380</v>
      </c>
      <c r="M44" s="133">
        <v>328233</v>
      </c>
      <c r="N44" s="133">
        <f t="shared" si="4"/>
        <v>-41147</v>
      </c>
      <c r="O44" s="134">
        <f t="shared" si="5"/>
        <v>-0.1113947696139477</v>
      </c>
      <c r="P44" s="133">
        <f t="shared" si="9"/>
        <v>8374191</v>
      </c>
      <c r="Q44" s="133">
        <f t="shared" si="9"/>
        <v>7854108</v>
      </c>
      <c r="R44" s="133">
        <f t="shared" si="7"/>
        <v>-520083</v>
      </c>
      <c r="S44" s="136">
        <f t="shared" si="8"/>
        <v>-0.06210546188879618</v>
      </c>
    </row>
    <row r="45" spans="1:19" ht="11.25">
      <c r="A45" s="126">
        <v>470</v>
      </c>
      <c r="B45" s="126" t="s">
        <v>29</v>
      </c>
      <c r="C45" s="132" t="s">
        <v>493</v>
      </c>
      <c r="D45" s="133">
        <v>7455320</v>
      </c>
      <c r="E45" s="133">
        <v>7147578</v>
      </c>
      <c r="F45" s="133">
        <f t="shared" si="0"/>
        <v>-307742</v>
      </c>
      <c r="G45" s="134">
        <f t="shared" si="1"/>
        <v>-0.04127817451162392</v>
      </c>
      <c r="H45" s="135">
        <v>1629320</v>
      </c>
      <c r="I45" s="133">
        <v>1756673</v>
      </c>
      <c r="J45" s="133">
        <f t="shared" si="2"/>
        <v>127353</v>
      </c>
      <c r="K45" s="134">
        <f t="shared" si="3"/>
        <v>0.07816328284192178</v>
      </c>
      <c r="L45" s="135">
        <v>201283</v>
      </c>
      <c r="M45" s="133">
        <v>202819</v>
      </c>
      <c r="N45" s="133">
        <f t="shared" si="4"/>
        <v>1536</v>
      </c>
      <c r="O45" s="134">
        <f t="shared" si="5"/>
        <v>0.0076310468345563215</v>
      </c>
      <c r="P45" s="133">
        <f t="shared" si="9"/>
        <v>9285923</v>
      </c>
      <c r="Q45" s="133">
        <f t="shared" si="9"/>
        <v>9107070</v>
      </c>
      <c r="R45" s="133">
        <f t="shared" si="7"/>
        <v>-178853</v>
      </c>
      <c r="S45" s="136">
        <f t="shared" si="8"/>
        <v>-0.01926065938733285</v>
      </c>
    </row>
    <row r="46" spans="1:19" ht="11.25">
      <c r="A46" s="126">
        <v>480</v>
      </c>
      <c r="B46" s="126" t="s">
        <v>30</v>
      </c>
      <c r="C46" s="132" t="s">
        <v>494</v>
      </c>
      <c r="D46" s="133">
        <v>13550035</v>
      </c>
      <c r="E46" s="133">
        <v>12823455</v>
      </c>
      <c r="F46" s="133">
        <f t="shared" si="0"/>
        <v>-726580</v>
      </c>
      <c r="G46" s="134">
        <f t="shared" si="1"/>
        <v>-0.05362200171438672</v>
      </c>
      <c r="H46" s="135">
        <v>3849595</v>
      </c>
      <c r="I46" s="133">
        <v>4725051</v>
      </c>
      <c r="J46" s="133">
        <f t="shared" si="2"/>
        <v>875456</v>
      </c>
      <c r="K46" s="134">
        <f t="shared" si="3"/>
        <v>0.2274150917174404</v>
      </c>
      <c r="L46" s="135">
        <v>1356486</v>
      </c>
      <c r="M46" s="133">
        <v>1724024</v>
      </c>
      <c r="N46" s="133">
        <f t="shared" si="4"/>
        <v>367538</v>
      </c>
      <c r="O46" s="134">
        <f t="shared" si="5"/>
        <v>0.2709486128128119</v>
      </c>
      <c r="P46" s="133">
        <f t="shared" si="9"/>
        <v>18756116</v>
      </c>
      <c r="Q46" s="133">
        <f t="shared" si="9"/>
        <v>19272530</v>
      </c>
      <c r="R46" s="133">
        <f t="shared" si="7"/>
        <v>516414</v>
      </c>
      <c r="S46" s="136">
        <f t="shared" si="8"/>
        <v>0.027533099070191292</v>
      </c>
    </row>
    <row r="47" spans="1:19" ht="11.25">
      <c r="A47" s="126">
        <v>490</v>
      </c>
      <c r="B47" s="126" t="s">
        <v>99</v>
      </c>
      <c r="C47" s="132" t="s">
        <v>495</v>
      </c>
      <c r="D47" s="133">
        <v>367630</v>
      </c>
      <c r="E47" s="133">
        <v>325044</v>
      </c>
      <c r="F47" s="133">
        <f t="shared" si="0"/>
        <v>-42586</v>
      </c>
      <c r="G47" s="134">
        <f t="shared" si="1"/>
        <v>-0.11583929494328536</v>
      </c>
      <c r="H47" s="135">
        <v>103077</v>
      </c>
      <c r="I47" s="133">
        <v>101650</v>
      </c>
      <c r="J47" s="133">
        <f t="shared" si="2"/>
        <v>-1427</v>
      </c>
      <c r="K47" s="134">
        <f t="shared" si="3"/>
        <v>-0.013844019519388419</v>
      </c>
      <c r="L47" s="135">
        <v>0</v>
      </c>
      <c r="M47" s="133">
        <v>750</v>
      </c>
      <c r="N47" s="133">
        <f t="shared" si="4"/>
        <v>750</v>
      </c>
      <c r="O47" s="134" t="str">
        <f t="shared" si="5"/>
        <v>n/a</v>
      </c>
      <c r="P47" s="133">
        <f t="shared" si="9"/>
        <v>470707</v>
      </c>
      <c r="Q47" s="133">
        <f t="shared" si="9"/>
        <v>427444</v>
      </c>
      <c r="R47" s="133">
        <f t="shared" si="7"/>
        <v>-43263</v>
      </c>
      <c r="S47" s="136">
        <f t="shared" si="8"/>
        <v>-0.09191067904237668</v>
      </c>
    </row>
    <row r="48" spans="1:19" ht="11.25">
      <c r="A48" s="126">
        <v>500</v>
      </c>
      <c r="B48" s="126" t="s">
        <v>83</v>
      </c>
      <c r="C48" s="132" t="s">
        <v>496</v>
      </c>
      <c r="D48" s="133">
        <v>505179</v>
      </c>
      <c r="E48" s="133">
        <v>419053</v>
      </c>
      <c r="F48" s="133">
        <f t="shared" si="0"/>
        <v>-86126</v>
      </c>
      <c r="G48" s="134">
        <f t="shared" si="1"/>
        <v>-0.17048610492518493</v>
      </c>
      <c r="H48" s="135">
        <v>442820</v>
      </c>
      <c r="I48" s="133">
        <v>245225</v>
      </c>
      <c r="J48" s="133">
        <f t="shared" si="2"/>
        <v>-197595</v>
      </c>
      <c r="K48" s="134">
        <f t="shared" si="3"/>
        <v>-0.4462196829411499</v>
      </c>
      <c r="L48" s="135">
        <v>1964</v>
      </c>
      <c r="M48" s="133">
        <v>18712</v>
      </c>
      <c r="N48" s="133">
        <f t="shared" si="4"/>
        <v>16748</v>
      </c>
      <c r="O48" s="134">
        <f t="shared" si="5"/>
        <v>8.527494908350306</v>
      </c>
      <c r="P48" s="133">
        <f t="shared" si="9"/>
        <v>949963</v>
      </c>
      <c r="Q48" s="133">
        <f t="shared" si="9"/>
        <v>682990</v>
      </c>
      <c r="R48" s="133">
        <f t="shared" si="7"/>
        <v>-266973</v>
      </c>
      <c r="S48" s="136">
        <f t="shared" si="8"/>
        <v>-0.28103515610607993</v>
      </c>
    </row>
    <row r="49" spans="1:19" ht="11.25">
      <c r="A49" s="126">
        <v>510</v>
      </c>
      <c r="B49" s="126" t="s">
        <v>31</v>
      </c>
      <c r="C49" s="132" t="s">
        <v>674</v>
      </c>
      <c r="D49" s="133">
        <v>6711381</v>
      </c>
      <c r="E49" s="133">
        <v>6368703</v>
      </c>
      <c r="F49" s="133">
        <f t="shared" si="0"/>
        <v>-342678</v>
      </c>
      <c r="G49" s="134">
        <f t="shared" si="1"/>
        <v>-0.05105923803163611</v>
      </c>
      <c r="H49" s="135">
        <v>1166363</v>
      </c>
      <c r="I49" s="133">
        <v>1625204</v>
      </c>
      <c r="J49" s="133">
        <f t="shared" si="2"/>
        <v>458841</v>
      </c>
      <c r="K49" s="134">
        <f t="shared" si="3"/>
        <v>0.39339468072975564</v>
      </c>
      <c r="L49" s="135">
        <v>333439</v>
      </c>
      <c r="M49" s="133">
        <v>157128</v>
      </c>
      <c r="N49" s="133">
        <f t="shared" si="4"/>
        <v>-176311</v>
      </c>
      <c r="O49" s="134">
        <f t="shared" si="5"/>
        <v>-0.5287653813741044</v>
      </c>
      <c r="P49" s="133">
        <f t="shared" si="9"/>
        <v>8211183</v>
      </c>
      <c r="Q49" s="133">
        <f t="shared" si="9"/>
        <v>8151035</v>
      </c>
      <c r="R49" s="133">
        <f t="shared" si="7"/>
        <v>-60148</v>
      </c>
      <c r="S49" s="136">
        <f t="shared" si="8"/>
        <v>-0.007325132079019552</v>
      </c>
    </row>
    <row r="50" spans="1:19" ht="11.25">
      <c r="A50" s="126">
        <v>520</v>
      </c>
      <c r="B50" s="126" t="s">
        <v>32</v>
      </c>
      <c r="C50" s="132" t="s">
        <v>498</v>
      </c>
      <c r="D50" s="133">
        <v>2193241</v>
      </c>
      <c r="E50" s="133">
        <v>1969033</v>
      </c>
      <c r="F50" s="133">
        <f t="shared" si="0"/>
        <v>-224208</v>
      </c>
      <c r="G50" s="134">
        <f t="shared" si="1"/>
        <v>-0.10222679586967415</v>
      </c>
      <c r="H50" s="135">
        <v>769713</v>
      </c>
      <c r="I50" s="133">
        <v>498716</v>
      </c>
      <c r="J50" s="133">
        <f t="shared" si="2"/>
        <v>-270997</v>
      </c>
      <c r="K50" s="134">
        <f t="shared" si="3"/>
        <v>-0.3520753839418069</v>
      </c>
      <c r="L50" s="135">
        <v>178792</v>
      </c>
      <c r="M50" s="133">
        <v>171110</v>
      </c>
      <c r="N50" s="133">
        <f t="shared" si="4"/>
        <v>-7682</v>
      </c>
      <c r="O50" s="134">
        <f t="shared" si="5"/>
        <v>-0.04296612823839993</v>
      </c>
      <c r="P50" s="133">
        <f t="shared" si="9"/>
        <v>3141746</v>
      </c>
      <c r="Q50" s="133">
        <f t="shared" si="9"/>
        <v>2638859</v>
      </c>
      <c r="R50" s="133">
        <f t="shared" si="7"/>
        <v>-502887</v>
      </c>
      <c r="S50" s="136">
        <f t="shared" si="8"/>
        <v>-0.1600660906387722</v>
      </c>
    </row>
    <row r="51" spans="1:19" ht="11.25">
      <c r="A51" s="126">
        <v>540</v>
      </c>
      <c r="B51" s="126" t="s">
        <v>142</v>
      </c>
      <c r="C51" s="132" t="s">
        <v>499</v>
      </c>
      <c r="D51" s="133">
        <v>209023</v>
      </c>
      <c r="E51" s="133">
        <v>199286</v>
      </c>
      <c r="F51" s="133">
        <f t="shared" si="0"/>
        <v>-9737</v>
      </c>
      <c r="G51" s="134">
        <f t="shared" si="1"/>
        <v>-0.04658339034460322</v>
      </c>
      <c r="H51" s="135">
        <v>25097</v>
      </c>
      <c r="I51" s="133">
        <v>24571</v>
      </c>
      <c r="J51" s="133">
        <f t="shared" si="2"/>
        <v>-526</v>
      </c>
      <c r="K51" s="134">
        <f t="shared" si="3"/>
        <v>-0.020958680320357016</v>
      </c>
      <c r="L51" s="135">
        <v>5648</v>
      </c>
      <c r="M51" s="133">
        <v>3416</v>
      </c>
      <c r="N51" s="133">
        <f t="shared" si="4"/>
        <v>-2232</v>
      </c>
      <c r="O51" s="134">
        <f t="shared" si="5"/>
        <v>-0.3951841359773371</v>
      </c>
      <c r="P51" s="133">
        <f t="shared" si="9"/>
        <v>239768</v>
      </c>
      <c r="Q51" s="133">
        <f t="shared" si="9"/>
        <v>227273</v>
      </c>
      <c r="R51" s="133">
        <f t="shared" si="7"/>
        <v>-12495</v>
      </c>
      <c r="S51" s="136">
        <f t="shared" si="8"/>
        <v>-0.05211287577992059</v>
      </c>
    </row>
    <row r="52" spans="1:19" ht="11.25">
      <c r="A52" s="126">
        <v>550</v>
      </c>
      <c r="B52" s="126" t="s">
        <v>100</v>
      </c>
      <c r="C52" s="132" t="s">
        <v>500</v>
      </c>
      <c r="D52" s="133">
        <v>225707</v>
      </c>
      <c r="E52" s="133">
        <v>193772</v>
      </c>
      <c r="F52" s="133">
        <f t="shared" si="0"/>
        <v>-31935</v>
      </c>
      <c r="G52" s="134">
        <f t="shared" si="1"/>
        <v>-0.14148874425693486</v>
      </c>
      <c r="H52" s="135">
        <v>47161</v>
      </c>
      <c r="I52" s="133">
        <v>28578</v>
      </c>
      <c r="J52" s="133">
        <f t="shared" si="2"/>
        <v>-18583</v>
      </c>
      <c r="K52" s="134">
        <f t="shared" si="3"/>
        <v>-0.39403320540276926</v>
      </c>
      <c r="L52" s="135">
        <v>60728</v>
      </c>
      <c r="M52" s="133">
        <v>61439</v>
      </c>
      <c r="N52" s="133">
        <f t="shared" si="4"/>
        <v>711</v>
      </c>
      <c r="O52" s="134">
        <f t="shared" si="5"/>
        <v>0.011707943617441707</v>
      </c>
      <c r="P52" s="133">
        <f t="shared" si="9"/>
        <v>333596</v>
      </c>
      <c r="Q52" s="133">
        <f t="shared" si="9"/>
        <v>283789</v>
      </c>
      <c r="R52" s="133">
        <f t="shared" si="7"/>
        <v>-49807</v>
      </c>
      <c r="S52" s="136">
        <f t="shared" si="8"/>
        <v>-0.1493033489610187</v>
      </c>
    </row>
    <row r="53" spans="1:19" ht="11.25">
      <c r="A53" s="126">
        <v>560</v>
      </c>
      <c r="B53" s="126" t="s">
        <v>33</v>
      </c>
      <c r="C53" s="132" t="s">
        <v>501</v>
      </c>
      <c r="D53" s="133">
        <v>3076823</v>
      </c>
      <c r="E53" s="133">
        <v>2893372</v>
      </c>
      <c r="F53" s="133">
        <f t="shared" si="0"/>
        <v>-183451</v>
      </c>
      <c r="G53" s="134">
        <f t="shared" si="1"/>
        <v>-0.059623514254801134</v>
      </c>
      <c r="H53" s="135">
        <v>1239883</v>
      </c>
      <c r="I53" s="133">
        <v>1177364</v>
      </c>
      <c r="J53" s="133">
        <f t="shared" si="2"/>
        <v>-62519</v>
      </c>
      <c r="K53" s="134">
        <f t="shared" si="3"/>
        <v>-0.050423306070008216</v>
      </c>
      <c r="L53" s="135">
        <v>196619</v>
      </c>
      <c r="M53" s="133">
        <v>248958</v>
      </c>
      <c r="N53" s="133">
        <f t="shared" si="4"/>
        <v>52339</v>
      </c>
      <c r="O53" s="134">
        <f t="shared" si="5"/>
        <v>0.266195026930256</v>
      </c>
      <c r="P53" s="133">
        <f t="shared" si="9"/>
        <v>4513325</v>
      </c>
      <c r="Q53" s="133">
        <f t="shared" si="9"/>
        <v>4319694</v>
      </c>
      <c r="R53" s="133">
        <f t="shared" si="7"/>
        <v>-193631</v>
      </c>
      <c r="S53" s="136">
        <f t="shared" si="8"/>
        <v>-0.04290207330515751</v>
      </c>
    </row>
    <row r="54" spans="1:19" ht="11.25">
      <c r="A54" s="126">
        <v>570</v>
      </c>
      <c r="B54" s="126" t="s">
        <v>143</v>
      </c>
      <c r="C54" s="132" t="s">
        <v>502</v>
      </c>
      <c r="D54" s="133">
        <v>55289</v>
      </c>
      <c r="E54" s="133">
        <v>36590</v>
      </c>
      <c r="F54" s="133">
        <f t="shared" si="0"/>
        <v>-18699</v>
      </c>
      <c r="G54" s="134">
        <f t="shared" si="1"/>
        <v>-0.33820470618025283</v>
      </c>
      <c r="H54" s="135">
        <v>53399</v>
      </c>
      <c r="I54" s="133">
        <v>27610</v>
      </c>
      <c r="J54" s="133">
        <f t="shared" si="2"/>
        <v>-25789</v>
      </c>
      <c r="K54" s="134">
        <f t="shared" si="3"/>
        <v>-0.48294911889735764</v>
      </c>
      <c r="L54" s="135">
        <v>0</v>
      </c>
      <c r="M54" s="133">
        <v>0</v>
      </c>
      <c r="N54" s="133">
        <f t="shared" si="4"/>
        <v>0</v>
      </c>
      <c r="O54" s="134" t="str">
        <f t="shared" si="5"/>
        <v>n/a</v>
      </c>
      <c r="P54" s="133">
        <f t="shared" si="9"/>
        <v>108688</v>
      </c>
      <c r="Q54" s="133">
        <f t="shared" si="9"/>
        <v>64200</v>
      </c>
      <c r="R54" s="133">
        <f t="shared" si="7"/>
        <v>-44488</v>
      </c>
      <c r="S54" s="136">
        <f t="shared" si="8"/>
        <v>-0.40931841601648755</v>
      </c>
    </row>
    <row r="55" spans="1:19" ht="11.25">
      <c r="A55" s="126">
        <v>590</v>
      </c>
      <c r="B55" s="126" t="s">
        <v>34</v>
      </c>
      <c r="C55" s="132" t="s">
        <v>503</v>
      </c>
      <c r="D55" s="133">
        <v>1152023</v>
      </c>
      <c r="E55" s="133">
        <v>1040452</v>
      </c>
      <c r="F55" s="133">
        <f t="shared" si="0"/>
        <v>-111571</v>
      </c>
      <c r="G55" s="134">
        <f t="shared" si="1"/>
        <v>-0.09684789279380707</v>
      </c>
      <c r="H55" s="135">
        <v>1056564</v>
      </c>
      <c r="I55" s="133">
        <v>832511</v>
      </c>
      <c r="J55" s="133">
        <f t="shared" si="2"/>
        <v>-224053</v>
      </c>
      <c r="K55" s="134">
        <f t="shared" si="3"/>
        <v>-0.21205814318867575</v>
      </c>
      <c r="L55" s="135">
        <v>113309</v>
      </c>
      <c r="M55" s="133">
        <v>158149</v>
      </c>
      <c r="N55" s="133">
        <f t="shared" si="4"/>
        <v>44840</v>
      </c>
      <c r="O55" s="134">
        <f t="shared" si="5"/>
        <v>0.3957320248170931</v>
      </c>
      <c r="P55" s="133">
        <f t="shared" si="9"/>
        <v>2321896</v>
      </c>
      <c r="Q55" s="133">
        <f t="shared" si="9"/>
        <v>2031112</v>
      </c>
      <c r="R55" s="133">
        <f t="shared" si="7"/>
        <v>-290784</v>
      </c>
      <c r="S55" s="136">
        <f t="shared" si="8"/>
        <v>-0.12523558333362045</v>
      </c>
    </row>
    <row r="56" spans="1:19" ht="11.25">
      <c r="A56" s="126">
        <v>620</v>
      </c>
      <c r="B56" s="126" t="s">
        <v>35</v>
      </c>
      <c r="C56" s="132" t="s">
        <v>504</v>
      </c>
      <c r="D56" s="133">
        <v>6000321</v>
      </c>
      <c r="E56" s="133">
        <v>5526541</v>
      </c>
      <c r="F56" s="133">
        <f t="shared" si="0"/>
        <v>-473780</v>
      </c>
      <c r="G56" s="134">
        <f t="shared" si="1"/>
        <v>-0.07895910902100071</v>
      </c>
      <c r="H56" s="135">
        <v>1496679</v>
      </c>
      <c r="I56" s="133">
        <v>1562600</v>
      </c>
      <c r="J56" s="133">
        <f t="shared" si="2"/>
        <v>65921</v>
      </c>
      <c r="K56" s="134">
        <f t="shared" si="3"/>
        <v>0.04404484862819616</v>
      </c>
      <c r="L56" s="135">
        <v>769347</v>
      </c>
      <c r="M56" s="133">
        <v>721569</v>
      </c>
      <c r="N56" s="133">
        <f t="shared" si="4"/>
        <v>-47778</v>
      </c>
      <c r="O56" s="134">
        <f t="shared" si="5"/>
        <v>-0.06210201638532418</v>
      </c>
      <c r="P56" s="133">
        <f t="shared" si="9"/>
        <v>8266347</v>
      </c>
      <c r="Q56" s="133">
        <f t="shared" si="9"/>
        <v>7810710</v>
      </c>
      <c r="R56" s="133">
        <f t="shared" si="7"/>
        <v>-455637</v>
      </c>
      <c r="S56" s="136">
        <f t="shared" si="8"/>
        <v>-0.05511951046816689</v>
      </c>
    </row>
    <row r="57" spans="1:19" ht="11.25">
      <c r="A57" s="126">
        <v>630</v>
      </c>
      <c r="B57" s="126" t="s">
        <v>36</v>
      </c>
      <c r="C57" s="132" t="s">
        <v>675</v>
      </c>
      <c r="D57" s="133">
        <v>57006561</v>
      </c>
      <c r="E57" s="133">
        <v>57531991</v>
      </c>
      <c r="F57" s="133">
        <f t="shared" si="0"/>
        <v>525430</v>
      </c>
      <c r="G57" s="134">
        <f t="shared" si="1"/>
        <v>0.009217009249163443</v>
      </c>
      <c r="H57" s="135">
        <v>12731615</v>
      </c>
      <c r="I57" s="133">
        <v>16444733</v>
      </c>
      <c r="J57" s="133">
        <f t="shared" si="2"/>
        <v>3713118</v>
      </c>
      <c r="K57" s="134">
        <f t="shared" si="3"/>
        <v>0.2916454825251942</v>
      </c>
      <c r="L57" s="135">
        <v>26657200</v>
      </c>
      <c r="M57" s="133">
        <v>25489634</v>
      </c>
      <c r="N57" s="133">
        <f t="shared" si="4"/>
        <v>-1167566</v>
      </c>
      <c r="O57" s="134">
        <f t="shared" si="5"/>
        <v>-0.04379927374217847</v>
      </c>
      <c r="P57" s="133">
        <f t="shared" si="9"/>
        <v>96395376</v>
      </c>
      <c r="Q57" s="133">
        <f t="shared" si="9"/>
        <v>99466358</v>
      </c>
      <c r="R57" s="133">
        <f t="shared" si="7"/>
        <v>3070982</v>
      </c>
      <c r="S57" s="136">
        <f t="shared" si="8"/>
        <v>0.03185818788652269</v>
      </c>
    </row>
    <row r="58" spans="1:19" ht="11.25">
      <c r="A58" s="126">
        <v>660</v>
      </c>
      <c r="B58" s="126" t="s">
        <v>37</v>
      </c>
      <c r="C58" s="132" t="s">
        <v>506</v>
      </c>
      <c r="D58" s="133">
        <v>4774233</v>
      </c>
      <c r="E58" s="133">
        <v>4448441</v>
      </c>
      <c r="F58" s="133">
        <f t="shared" si="0"/>
        <v>-325792</v>
      </c>
      <c r="G58" s="134">
        <f t="shared" si="1"/>
        <v>-0.06823965231692714</v>
      </c>
      <c r="H58" s="135">
        <v>1024054</v>
      </c>
      <c r="I58" s="133">
        <v>1030830</v>
      </c>
      <c r="J58" s="133">
        <f t="shared" si="2"/>
        <v>6776</v>
      </c>
      <c r="K58" s="134">
        <f t="shared" si="3"/>
        <v>0.006616838565153791</v>
      </c>
      <c r="L58" s="135">
        <v>729536</v>
      </c>
      <c r="M58" s="133">
        <v>698915</v>
      </c>
      <c r="N58" s="133">
        <f t="shared" si="4"/>
        <v>-30621</v>
      </c>
      <c r="O58" s="134">
        <f t="shared" si="5"/>
        <v>-0.04197325423282744</v>
      </c>
      <c r="P58" s="133">
        <f t="shared" si="9"/>
        <v>6527823</v>
      </c>
      <c r="Q58" s="133">
        <f t="shared" si="9"/>
        <v>6178186</v>
      </c>
      <c r="R58" s="133">
        <f t="shared" si="7"/>
        <v>-349637</v>
      </c>
      <c r="S58" s="136">
        <f t="shared" si="8"/>
        <v>-0.053561041713294004</v>
      </c>
    </row>
    <row r="59" spans="1:19" ht="11.25">
      <c r="A59" s="126">
        <v>670</v>
      </c>
      <c r="B59" s="126" t="s">
        <v>38</v>
      </c>
      <c r="C59" s="132" t="s">
        <v>507</v>
      </c>
      <c r="D59" s="133">
        <v>8916818</v>
      </c>
      <c r="E59" s="133">
        <v>8461030</v>
      </c>
      <c r="F59" s="133">
        <f t="shared" si="0"/>
        <v>-455788</v>
      </c>
      <c r="G59" s="134">
        <f t="shared" si="1"/>
        <v>-0.05111554368385673</v>
      </c>
      <c r="H59" s="135">
        <v>1991848</v>
      </c>
      <c r="I59" s="133">
        <v>2034996</v>
      </c>
      <c r="J59" s="133">
        <f t="shared" si="2"/>
        <v>43148</v>
      </c>
      <c r="K59" s="134">
        <f t="shared" si="3"/>
        <v>0.02166229551652536</v>
      </c>
      <c r="L59" s="135">
        <v>633371</v>
      </c>
      <c r="M59" s="133">
        <v>618468</v>
      </c>
      <c r="N59" s="133">
        <f t="shared" si="4"/>
        <v>-14903</v>
      </c>
      <c r="O59" s="134">
        <f t="shared" si="5"/>
        <v>-0.023529653236412783</v>
      </c>
      <c r="P59" s="133">
        <f t="shared" si="9"/>
        <v>11542037</v>
      </c>
      <c r="Q59" s="133">
        <f t="shared" si="9"/>
        <v>11114494</v>
      </c>
      <c r="R59" s="133">
        <f t="shared" si="7"/>
        <v>-427543</v>
      </c>
      <c r="S59" s="136">
        <f t="shared" si="8"/>
        <v>-0.03704224826172364</v>
      </c>
    </row>
    <row r="60" spans="1:19" ht="11.25">
      <c r="A60" s="126">
        <v>690</v>
      </c>
      <c r="B60" s="126" t="s">
        <v>122</v>
      </c>
      <c r="C60" s="132" t="s">
        <v>508</v>
      </c>
      <c r="D60" s="133">
        <v>36836504</v>
      </c>
      <c r="E60" s="133">
        <v>35738357</v>
      </c>
      <c r="F60" s="133">
        <f t="shared" si="0"/>
        <v>-1098147</v>
      </c>
      <c r="G60" s="134">
        <f t="shared" si="1"/>
        <v>-0.02981137949464477</v>
      </c>
      <c r="H60" s="135">
        <v>7198842</v>
      </c>
      <c r="I60" s="133">
        <v>8595390</v>
      </c>
      <c r="J60" s="133">
        <f t="shared" si="2"/>
        <v>1396548</v>
      </c>
      <c r="K60" s="134">
        <f t="shared" si="3"/>
        <v>0.19399620105566978</v>
      </c>
      <c r="L60" s="135">
        <v>13375057</v>
      </c>
      <c r="M60" s="133">
        <v>13445063</v>
      </c>
      <c r="N60" s="133">
        <f t="shared" si="4"/>
        <v>70006</v>
      </c>
      <c r="O60" s="134">
        <f t="shared" si="5"/>
        <v>0.0052340711519958385</v>
      </c>
      <c r="P60" s="133">
        <f t="shared" si="9"/>
        <v>57410403</v>
      </c>
      <c r="Q60" s="133">
        <f t="shared" si="9"/>
        <v>57778810</v>
      </c>
      <c r="R60" s="133">
        <f t="shared" si="7"/>
        <v>368407</v>
      </c>
      <c r="S60" s="136">
        <f t="shared" si="8"/>
        <v>0.006417077406685336</v>
      </c>
    </row>
    <row r="61" spans="1:19" ht="11.25">
      <c r="A61" s="126">
        <v>720</v>
      </c>
      <c r="B61" s="126" t="s">
        <v>39</v>
      </c>
      <c r="C61" s="132" t="s">
        <v>509</v>
      </c>
      <c r="D61" s="133">
        <v>2446663</v>
      </c>
      <c r="E61" s="133">
        <v>2205656</v>
      </c>
      <c r="F61" s="133">
        <f t="shared" si="0"/>
        <v>-241007</v>
      </c>
      <c r="G61" s="134">
        <f t="shared" si="1"/>
        <v>-0.09850437105559695</v>
      </c>
      <c r="H61" s="135">
        <v>801420</v>
      </c>
      <c r="I61" s="133">
        <v>695626</v>
      </c>
      <c r="J61" s="133">
        <f t="shared" si="2"/>
        <v>-105794</v>
      </c>
      <c r="K61" s="134">
        <f t="shared" si="3"/>
        <v>-0.13200818547078935</v>
      </c>
      <c r="L61" s="135">
        <v>124477</v>
      </c>
      <c r="M61" s="133">
        <v>171542</v>
      </c>
      <c r="N61" s="133">
        <f t="shared" si="4"/>
        <v>47065</v>
      </c>
      <c r="O61" s="134">
        <f t="shared" si="5"/>
        <v>0.3781019786787921</v>
      </c>
      <c r="P61" s="133">
        <f t="shared" si="9"/>
        <v>3372560</v>
      </c>
      <c r="Q61" s="133">
        <f t="shared" si="9"/>
        <v>3072824</v>
      </c>
      <c r="R61" s="133">
        <f t="shared" si="7"/>
        <v>-299736</v>
      </c>
      <c r="S61" s="136">
        <f t="shared" si="8"/>
        <v>-0.08887491994212111</v>
      </c>
    </row>
    <row r="62" spans="1:19" ht="11.25">
      <c r="A62" s="126">
        <v>730</v>
      </c>
      <c r="B62" s="126" t="s">
        <v>40</v>
      </c>
      <c r="C62" s="132" t="s">
        <v>510</v>
      </c>
      <c r="D62" s="133">
        <v>14464230</v>
      </c>
      <c r="E62" s="133">
        <v>13972909</v>
      </c>
      <c r="F62" s="133">
        <f t="shared" si="0"/>
        <v>-491321</v>
      </c>
      <c r="G62" s="134">
        <f t="shared" si="1"/>
        <v>-0.03396800244465139</v>
      </c>
      <c r="H62" s="135">
        <v>2736904</v>
      </c>
      <c r="I62" s="133">
        <v>3151049</v>
      </c>
      <c r="J62" s="133">
        <f t="shared" si="2"/>
        <v>414145</v>
      </c>
      <c r="K62" s="134">
        <f t="shared" si="3"/>
        <v>0.1513187894058396</v>
      </c>
      <c r="L62" s="135">
        <v>593368</v>
      </c>
      <c r="M62" s="133">
        <v>662761</v>
      </c>
      <c r="N62" s="133">
        <f t="shared" si="4"/>
        <v>69393</v>
      </c>
      <c r="O62" s="134">
        <f t="shared" si="5"/>
        <v>0.11694766148494695</v>
      </c>
      <c r="P62" s="133">
        <f t="shared" si="9"/>
        <v>17794502</v>
      </c>
      <c r="Q62" s="133">
        <f t="shared" si="9"/>
        <v>17786719</v>
      </c>
      <c r="R62" s="133">
        <f t="shared" si="7"/>
        <v>-7783</v>
      </c>
      <c r="S62" s="136">
        <f t="shared" si="8"/>
        <v>-0.00043738228807976755</v>
      </c>
    </row>
    <row r="63" spans="1:19" ht="11.25">
      <c r="A63" s="126">
        <v>750</v>
      </c>
      <c r="B63" s="126" t="s">
        <v>41</v>
      </c>
      <c r="C63" s="132" t="s">
        <v>511</v>
      </c>
      <c r="D63" s="133">
        <v>35008505</v>
      </c>
      <c r="E63" s="133">
        <v>33937984</v>
      </c>
      <c r="F63" s="133">
        <f t="shared" si="0"/>
        <v>-1070521</v>
      </c>
      <c r="G63" s="134">
        <f t="shared" si="1"/>
        <v>-0.030578883616995355</v>
      </c>
      <c r="H63" s="135">
        <v>5952305</v>
      </c>
      <c r="I63" s="133">
        <v>7337570</v>
      </c>
      <c r="J63" s="133">
        <f t="shared" si="2"/>
        <v>1385265</v>
      </c>
      <c r="K63" s="134">
        <f t="shared" si="3"/>
        <v>0.23272748960276732</v>
      </c>
      <c r="L63" s="135">
        <v>6964708</v>
      </c>
      <c r="M63" s="133">
        <v>7147304</v>
      </c>
      <c r="N63" s="133">
        <f t="shared" si="4"/>
        <v>182596</v>
      </c>
      <c r="O63" s="134">
        <f t="shared" si="5"/>
        <v>0.026217323109597703</v>
      </c>
      <c r="P63" s="133">
        <f t="shared" si="9"/>
        <v>47925518</v>
      </c>
      <c r="Q63" s="133">
        <f t="shared" si="9"/>
        <v>48422858</v>
      </c>
      <c r="R63" s="133">
        <f t="shared" si="7"/>
        <v>497340</v>
      </c>
      <c r="S63" s="136">
        <f t="shared" si="8"/>
        <v>0.010377352624545446</v>
      </c>
    </row>
    <row r="64" spans="1:19" ht="11.25">
      <c r="A64" s="126">
        <v>770</v>
      </c>
      <c r="B64" s="126" t="s">
        <v>42</v>
      </c>
      <c r="C64" s="132" t="s">
        <v>512</v>
      </c>
      <c r="D64" s="133">
        <v>1351552</v>
      </c>
      <c r="E64" s="133">
        <v>1193022</v>
      </c>
      <c r="F64" s="133">
        <f t="shared" si="0"/>
        <v>-158530</v>
      </c>
      <c r="G64" s="134">
        <f t="shared" si="1"/>
        <v>-0.11729478407046122</v>
      </c>
      <c r="H64" s="135">
        <v>457472</v>
      </c>
      <c r="I64" s="133">
        <v>350253</v>
      </c>
      <c r="J64" s="133">
        <f t="shared" si="2"/>
        <v>-107219</v>
      </c>
      <c r="K64" s="134">
        <f t="shared" si="3"/>
        <v>-0.23437281407386681</v>
      </c>
      <c r="L64" s="135">
        <v>109845</v>
      </c>
      <c r="M64" s="133">
        <v>204530</v>
      </c>
      <c r="N64" s="133">
        <f t="shared" si="4"/>
        <v>94685</v>
      </c>
      <c r="O64" s="134">
        <f t="shared" si="5"/>
        <v>0.8619873458054531</v>
      </c>
      <c r="P64" s="133">
        <f t="shared" si="9"/>
        <v>1918869</v>
      </c>
      <c r="Q64" s="133">
        <f t="shared" si="9"/>
        <v>1747805</v>
      </c>
      <c r="R64" s="133">
        <f t="shared" si="7"/>
        <v>-171064</v>
      </c>
      <c r="S64" s="136">
        <f t="shared" si="8"/>
        <v>-0.08914834728165394</v>
      </c>
    </row>
    <row r="65" spans="1:19" ht="11.25">
      <c r="A65" s="126">
        <v>790</v>
      </c>
      <c r="B65" s="126" t="s">
        <v>118</v>
      </c>
      <c r="C65" s="132" t="s">
        <v>514</v>
      </c>
      <c r="D65" s="133">
        <v>93219</v>
      </c>
      <c r="E65" s="133">
        <v>82491</v>
      </c>
      <c r="F65" s="133">
        <f t="shared" si="0"/>
        <v>-10728</v>
      </c>
      <c r="G65" s="134">
        <f t="shared" si="1"/>
        <v>-0.1150838348405368</v>
      </c>
      <c r="H65" s="135">
        <v>10341</v>
      </c>
      <c r="I65" s="133">
        <v>6174</v>
      </c>
      <c r="J65" s="133">
        <f t="shared" si="2"/>
        <v>-4167</v>
      </c>
      <c r="K65" s="134">
        <f t="shared" si="3"/>
        <v>-0.40295909486510006</v>
      </c>
      <c r="L65" s="135">
        <v>0</v>
      </c>
      <c r="M65" s="133">
        <v>0</v>
      </c>
      <c r="N65" s="133">
        <f t="shared" si="4"/>
        <v>0</v>
      </c>
      <c r="O65" s="134" t="str">
        <f t="shared" si="5"/>
        <v>n/a</v>
      </c>
      <c r="P65" s="133">
        <f t="shared" si="9"/>
        <v>103560</v>
      </c>
      <c r="Q65" s="133">
        <f t="shared" si="9"/>
        <v>88665</v>
      </c>
      <c r="R65" s="133">
        <f t="shared" si="7"/>
        <v>-14895</v>
      </c>
      <c r="S65" s="136">
        <f t="shared" si="8"/>
        <v>-0.14382966396292005</v>
      </c>
    </row>
    <row r="66" spans="1:19" ht="11.25">
      <c r="A66" s="126">
        <v>800</v>
      </c>
      <c r="B66" s="126" t="s">
        <v>43</v>
      </c>
      <c r="C66" s="132" t="s">
        <v>515</v>
      </c>
      <c r="D66" s="133">
        <v>14047250</v>
      </c>
      <c r="E66" s="133">
        <v>13403197</v>
      </c>
      <c r="F66" s="133">
        <f t="shared" si="0"/>
        <v>-644053</v>
      </c>
      <c r="G66" s="134">
        <f t="shared" si="1"/>
        <v>-0.04584904518678033</v>
      </c>
      <c r="H66" s="135">
        <v>2870316</v>
      </c>
      <c r="I66" s="133">
        <v>2861908</v>
      </c>
      <c r="J66" s="133">
        <f t="shared" si="2"/>
        <v>-8408</v>
      </c>
      <c r="K66" s="134">
        <f t="shared" si="3"/>
        <v>-0.0029292941961790967</v>
      </c>
      <c r="L66" s="135">
        <v>3634348</v>
      </c>
      <c r="M66" s="133">
        <v>3296395</v>
      </c>
      <c r="N66" s="133">
        <f t="shared" si="4"/>
        <v>-337953</v>
      </c>
      <c r="O66" s="134">
        <f t="shared" si="5"/>
        <v>-0.09298861859128515</v>
      </c>
      <c r="P66" s="133">
        <f t="shared" si="9"/>
        <v>20551914</v>
      </c>
      <c r="Q66" s="133">
        <f t="shared" si="9"/>
        <v>19561500</v>
      </c>
      <c r="R66" s="133">
        <f t="shared" si="7"/>
        <v>-990414</v>
      </c>
      <c r="S66" s="136">
        <f t="shared" si="8"/>
        <v>-0.0481908400356288</v>
      </c>
    </row>
    <row r="67" spans="1:19" ht="11.25">
      <c r="A67" s="126">
        <v>810</v>
      </c>
      <c r="B67" s="126" t="s">
        <v>44</v>
      </c>
      <c r="C67" s="132" t="s">
        <v>516</v>
      </c>
      <c r="D67" s="133">
        <v>1323590</v>
      </c>
      <c r="E67" s="133">
        <v>1202904</v>
      </c>
      <c r="F67" s="133">
        <f t="shared" si="0"/>
        <v>-120686</v>
      </c>
      <c r="G67" s="134">
        <f t="shared" si="1"/>
        <v>-0.09118080372320733</v>
      </c>
      <c r="H67" s="135">
        <v>407883</v>
      </c>
      <c r="I67" s="133">
        <v>318104</v>
      </c>
      <c r="J67" s="133">
        <f t="shared" si="2"/>
        <v>-89779</v>
      </c>
      <c r="K67" s="134">
        <f t="shared" si="3"/>
        <v>-0.2201096883174832</v>
      </c>
      <c r="L67" s="135">
        <v>58848</v>
      </c>
      <c r="M67" s="133">
        <v>122698</v>
      </c>
      <c r="N67" s="133">
        <f t="shared" si="4"/>
        <v>63850</v>
      </c>
      <c r="O67" s="134">
        <f t="shared" si="5"/>
        <v>1.0849986405655248</v>
      </c>
      <c r="P67" s="133">
        <f t="shared" si="9"/>
        <v>1790321</v>
      </c>
      <c r="Q67" s="133">
        <f t="shared" si="9"/>
        <v>1643706</v>
      </c>
      <c r="R67" s="133">
        <f t="shared" si="7"/>
        <v>-146615</v>
      </c>
      <c r="S67" s="136">
        <f t="shared" si="8"/>
        <v>-0.0818931353651105</v>
      </c>
    </row>
    <row r="68" spans="1:19" ht="11.25">
      <c r="A68" s="126">
        <v>820</v>
      </c>
      <c r="B68" s="126" t="s">
        <v>45</v>
      </c>
      <c r="C68" s="132" t="s">
        <v>517</v>
      </c>
      <c r="D68" s="133">
        <v>23790865</v>
      </c>
      <c r="E68" s="133">
        <v>23029321</v>
      </c>
      <c r="F68" s="133">
        <f t="shared" si="0"/>
        <v>-761544</v>
      </c>
      <c r="G68" s="134">
        <f t="shared" si="1"/>
        <v>-0.032009933224369944</v>
      </c>
      <c r="H68" s="135">
        <v>4064647</v>
      </c>
      <c r="I68" s="133">
        <v>4662329</v>
      </c>
      <c r="J68" s="133">
        <f t="shared" si="2"/>
        <v>597682</v>
      </c>
      <c r="K68" s="134">
        <f t="shared" si="3"/>
        <v>0.1470440114479806</v>
      </c>
      <c r="L68" s="135">
        <v>8445609</v>
      </c>
      <c r="M68" s="133">
        <v>8932264</v>
      </c>
      <c r="N68" s="133">
        <f t="shared" si="4"/>
        <v>486655</v>
      </c>
      <c r="O68" s="134">
        <f t="shared" si="5"/>
        <v>0.05762225080512252</v>
      </c>
      <c r="P68" s="133">
        <f t="shared" si="9"/>
        <v>36301121</v>
      </c>
      <c r="Q68" s="133">
        <f t="shared" si="9"/>
        <v>36623914</v>
      </c>
      <c r="R68" s="133">
        <f t="shared" si="7"/>
        <v>322793</v>
      </c>
      <c r="S68" s="136">
        <f t="shared" si="8"/>
        <v>0.008892094544408147</v>
      </c>
    </row>
    <row r="69" spans="1:19" ht="11.25">
      <c r="A69" s="126">
        <v>830</v>
      </c>
      <c r="B69" s="126" t="s">
        <v>88</v>
      </c>
      <c r="C69" s="132" t="s">
        <v>518</v>
      </c>
      <c r="D69" s="133">
        <v>232469</v>
      </c>
      <c r="E69" s="133">
        <v>184324</v>
      </c>
      <c r="F69" s="133">
        <f t="shared" si="0"/>
        <v>-48145</v>
      </c>
      <c r="G69" s="134">
        <f t="shared" si="1"/>
        <v>-0.2071028825348756</v>
      </c>
      <c r="H69" s="135">
        <v>229253</v>
      </c>
      <c r="I69" s="133">
        <v>99284</v>
      </c>
      <c r="J69" s="133">
        <f t="shared" si="2"/>
        <v>-129969</v>
      </c>
      <c r="K69" s="134">
        <f t="shared" si="3"/>
        <v>-0.5669238788587281</v>
      </c>
      <c r="L69" s="135">
        <v>11995</v>
      </c>
      <c r="M69" s="133">
        <v>11967</v>
      </c>
      <c r="N69" s="133">
        <f t="shared" si="4"/>
        <v>-28</v>
      </c>
      <c r="O69" s="134">
        <f t="shared" si="5"/>
        <v>-0.002334305960817007</v>
      </c>
      <c r="P69" s="133">
        <f t="shared" si="9"/>
        <v>473717</v>
      </c>
      <c r="Q69" s="133">
        <f t="shared" si="9"/>
        <v>295575</v>
      </c>
      <c r="R69" s="133">
        <f t="shared" si="7"/>
        <v>-178142</v>
      </c>
      <c r="S69" s="136">
        <f t="shared" si="8"/>
        <v>-0.3760515244333642</v>
      </c>
    </row>
    <row r="70" spans="1:19" ht="11.25">
      <c r="A70" s="126">
        <v>840</v>
      </c>
      <c r="B70" s="126" t="s">
        <v>46</v>
      </c>
      <c r="C70" s="132" t="s">
        <v>519</v>
      </c>
      <c r="D70" s="133">
        <v>2892477</v>
      </c>
      <c r="E70" s="133">
        <v>2589967</v>
      </c>
      <c r="F70" s="133">
        <f t="shared" si="0"/>
        <v>-302510</v>
      </c>
      <c r="G70" s="134">
        <f t="shared" si="1"/>
        <v>-0.10458510128170423</v>
      </c>
      <c r="H70" s="135">
        <v>775591</v>
      </c>
      <c r="I70" s="133">
        <v>827850</v>
      </c>
      <c r="J70" s="133">
        <f t="shared" si="2"/>
        <v>52259</v>
      </c>
      <c r="K70" s="134">
        <f t="shared" si="3"/>
        <v>0.06737958537425008</v>
      </c>
      <c r="L70" s="135">
        <v>398298</v>
      </c>
      <c r="M70" s="133">
        <v>181568</v>
      </c>
      <c r="N70" s="133">
        <f t="shared" si="4"/>
        <v>-216730</v>
      </c>
      <c r="O70" s="134">
        <f t="shared" si="5"/>
        <v>-0.5441403170490436</v>
      </c>
      <c r="P70" s="133">
        <f t="shared" si="9"/>
        <v>4066366</v>
      </c>
      <c r="Q70" s="133">
        <f t="shared" si="9"/>
        <v>3599385</v>
      </c>
      <c r="R70" s="133">
        <f t="shared" si="7"/>
        <v>-466981</v>
      </c>
      <c r="S70" s="136">
        <f t="shared" si="8"/>
        <v>-0.11483988406355945</v>
      </c>
    </row>
    <row r="71" spans="1:19" ht="11.25">
      <c r="A71" s="126">
        <v>860</v>
      </c>
      <c r="B71" s="126" t="s">
        <v>104</v>
      </c>
      <c r="C71" s="132" t="s">
        <v>521</v>
      </c>
      <c r="D71" s="133">
        <v>5875329</v>
      </c>
      <c r="E71" s="133">
        <v>5738751</v>
      </c>
      <c r="F71" s="133">
        <f t="shared" si="0"/>
        <v>-136578</v>
      </c>
      <c r="G71" s="134">
        <f t="shared" si="1"/>
        <v>-0.02324601737196334</v>
      </c>
      <c r="H71" s="135">
        <v>378716</v>
      </c>
      <c r="I71" s="133">
        <v>478087</v>
      </c>
      <c r="J71" s="133">
        <f t="shared" si="2"/>
        <v>99371</v>
      </c>
      <c r="K71" s="134">
        <f t="shared" si="3"/>
        <v>0.26238923098047084</v>
      </c>
      <c r="L71" s="135">
        <v>66621</v>
      </c>
      <c r="M71" s="133">
        <v>46626</v>
      </c>
      <c r="N71" s="133">
        <f t="shared" si="4"/>
        <v>-19995</v>
      </c>
      <c r="O71" s="134">
        <f t="shared" si="5"/>
        <v>-0.30013058945377585</v>
      </c>
      <c r="P71" s="133">
        <f t="shared" si="9"/>
        <v>6320666</v>
      </c>
      <c r="Q71" s="133">
        <f t="shared" si="9"/>
        <v>6263464</v>
      </c>
      <c r="R71" s="133">
        <f t="shared" si="7"/>
        <v>-57202</v>
      </c>
      <c r="S71" s="136">
        <f t="shared" si="8"/>
        <v>-0.009049995680834899</v>
      </c>
    </row>
    <row r="72" spans="1:19" ht="11.25">
      <c r="A72" s="126">
        <v>880</v>
      </c>
      <c r="B72" s="126" t="s">
        <v>123</v>
      </c>
      <c r="C72" s="132" t="s">
        <v>522</v>
      </c>
      <c r="D72" s="133">
        <v>49461</v>
      </c>
      <c r="E72" s="133">
        <v>47179</v>
      </c>
      <c r="F72" s="133">
        <f aca="true" t="shared" si="10" ref="F72:F131">+E72-D72</f>
        <v>-2282</v>
      </c>
      <c r="G72" s="134">
        <f aca="true" t="shared" si="11" ref="G72:G131">IF(D72&gt;0,+F72/D72,"n/a")</f>
        <v>-0.04613736074887285</v>
      </c>
      <c r="H72" s="135">
        <v>3089</v>
      </c>
      <c r="I72" s="133">
        <v>0</v>
      </c>
      <c r="J72" s="133">
        <f aca="true" t="shared" si="12" ref="J72:J131">+I72-H72</f>
        <v>-3089</v>
      </c>
      <c r="K72" s="134">
        <f aca="true" t="shared" si="13" ref="K72:K131">IF(H72&gt;0,+J72/H72,"n/a")</f>
        <v>-1</v>
      </c>
      <c r="L72" s="135">
        <v>1369</v>
      </c>
      <c r="M72" s="133">
        <v>657</v>
      </c>
      <c r="N72" s="133">
        <f aca="true" t="shared" si="14" ref="N72:N131">+M72-L72</f>
        <v>-712</v>
      </c>
      <c r="O72" s="134">
        <f aca="true" t="shared" si="15" ref="O72:O131">IF(L72&gt;0,+N72/L72,"n/a")</f>
        <v>-0.5200876552227903</v>
      </c>
      <c r="P72" s="133">
        <f aca="true" t="shared" si="16" ref="P72:Q103">+D72+H72+L72</f>
        <v>53919</v>
      </c>
      <c r="Q72" s="133">
        <f t="shared" si="16"/>
        <v>47836</v>
      </c>
      <c r="R72" s="133">
        <f aca="true" t="shared" si="17" ref="R72:R131">+Q72-P72</f>
        <v>-6083</v>
      </c>
      <c r="S72" s="136">
        <f aca="true" t="shared" si="18" ref="S72:S131">IF(P72&gt;0,+R72/P72,"n/a")</f>
        <v>-0.11281737420946235</v>
      </c>
    </row>
    <row r="73" spans="1:19" ht="11.25">
      <c r="A73" s="126">
        <v>1080</v>
      </c>
      <c r="B73" s="126" t="s">
        <v>121</v>
      </c>
      <c r="C73" s="132" t="s">
        <v>523</v>
      </c>
      <c r="D73" s="133">
        <v>71946434</v>
      </c>
      <c r="E73" s="133">
        <v>71488640</v>
      </c>
      <c r="F73" s="133">
        <f t="shared" si="10"/>
        <v>-457794</v>
      </c>
      <c r="G73" s="134">
        <f t="shared" si="11"/>
        <v>-0.006362983883259593</v>
      </c>
      <c r="H73" s="135">
        <v>14400424</v>
      </c>
      <c r="I73" s="133">
        <v>18014000</v>
      </c>
      <c r="J73" s="133">
        <f t="shared" si="12"/>
        <v>3613576</v>
      </c>
      <c r="K73" s="134">
        <f t="shared" si="13"/>
        <v>0.2509353891246536</v>
      </c>
      <c r="L73" s="135">
        <v>25856565</v>
      </c>
      <c r="M73" s="133">
        <v>25045311</v>
      </c>
      <c r="N73" s="133">
        <f t="shared" si="14"/>
        <v>-811254</v>
      </c>
      <c r="O73" s="134">
        <f t="shared" si="15"/>
        <v>-0.0313751652626712</v>
      </c>
      <c r="P73" s="133">
        <f t="shared" si="16"/>
        <v>112203423</v>
      </c>
      <c r="Q73" s="133">
        <f t="shared" si="16"/>
        <v>114547951</v>
      </c>
      <c r="R73" s="133">
        <f t="shared" si="17"/>
        <v>2344528</v>
      </c>
      <c r="S73" s="136">
        <f t="shared" si="18"/>
        <v>0.02089533400420413</v>
      </c>
    </row>
    <row r="74" spans="1:19" ht="11.25">
      <c r="A74" s="126">
        <v>1140</v>
      </c>
      <c r="B74" s="126" t="s">
        <v>101</v>
      </c>
      <c r="C74" s="132" t="s">
        <v>524</v>
      </c>
      <c r="D74" s="133">
        <v>3371213</v>
      </c>
      <c r="E74" s="133">
        <v>3511747</v>
      </c>
      <c r="F74" s="133">
        <f t="shared" si="10"/>
        <v>140534</v>
      </c>
      <c r="G74" s="134">
        <f t="shared" si="11"/>
        <v>0.04168647902105266</v>
      </c>
      <c r="H74" s="135">
        <v>65639</v>
      </c>
      <c r="I74" s="133">
        <v>77299</v>
      </c>
      <c r="J74" s="133">
        <f t="shared" si="12"/>
        <v>11660</v>
      </c>
      <c r="K74" s="134">
        <f t="shared" si="13"/>
        <v>0.17763829430673836</v>
      </c>
      <c r="L74" s="135">
        <v>77254</v>
      </c>
      <c r="M74" s="133">
        <v>3940</v>
      </c>
      <c r="N74" s="133">
        <f t="shared" si="14"/>
        <v>-73314</v>
      </c>
      <c r="O74" s="134">
        <f t="shared" si="15"/>
        <v>-0.948999404561576</v>
      </c>
      <c r="P74" s="133">
        <f t="shared" si="16"/>
        <v>3514106</v>
      </c>
      <c r="Q74" s="133">
        <f t="shared" si="16"/>
        <v>3592986</v>
      </c>
      <c r="R74" s="133">
        <f t="shared" si="17"/>
        <v>78880</v>
      </c>
      <c r="S74" s="136">
        <f t="shared" si="18"/>
        <v>0.02244667633816396</v>
      </c>
    </row>
    <row r="75" spans="1:19" ht="11.25">
      <c r="A75" s="126">
        <v>1150</v>
      </c>
      <c r="B75" s="126" t="s">
        <v>102</v>
      </c>
      <c r="C75" s="132" t="s">
        <v>676</v>
      </c>
      <c r="D75" s="133">
        <v>14074138</v>
      </c>
      <c r="E75" s="133">
        <v>13642153</v>
      </c>
      <c r="F75" s="133">
        <f t="shared" si="10"/>
        <v>-431985</v>
      </c>
      <c r="G75" s="134">
        <f t="shared" si="11"/>
        <v>-0.030693531639379976</v>
      </c>
      <c r="H75" s="135">
        <v>1410731</v>
      </c>
      <c r="I75" s="133">
        <v>1671368</v>
      </c>
      <c r="J75" s="133">
        <f t="shared" si="12"/>
        <v>260637</v>
      </c>
      <c r="K75" s="134">
        <f t="shared" si="13"/>
        <v>0.18475315279808838</v>
      </c>
      <c r="L75" s="135">
        <v>1349249</v>
      </c>
      <c r="M75" s="133">
        <v>1459941</v>
      </c>
      <c r="N75" s="133">
        <f t="shared" si="14"/>
        <v>110692</v>
      </c>
      <c r="O75" s="134">
        <f t="shared" si="15"/>
        <v>0.08203971246226605</v>
      </c>
      <c r="P75" s="133">
        <f t="shared" si="16"/>
        <v>16834118</v>
      </c>
      <c r="Q75" s="133">
        <f t="shared" si="16"/>
        <v>16773462</v>
      </c>
      <c r="R75" s="133">
        <f t="shared" si="17"/>
        <v>-60656</v>
      </c>
      <c r="S75" s="136">
        <f t="shared" si="18"/>
        <v>-0.0036031587755295524</v>
      </c>
    </row>
    <row r="76" spans="1:19" ht="11.25">
      <c r="A76" s="126">
        <v>1170</v>
      </c>
      <c r="B76" s="126" t="s">
        <v>103</v>
      </c>
      <c r="C76" s="132" t="s">
        <v>677</v>
      </c>
      <c r="D76" s="133">
        <v>10506910</v>
      </c>
      <c r="E76" s="133">
        <v>10258379</v>
      </c>
      <c r="F76" s="133">
        <f t="shared" si="10"/>
        <v>-248531</v>
      </c>
      <c r="G76" s="134">
        <f t="shared" si="11"/>
        <v>-0.02365405242835429</v>
      </c>
      <c r="H76" s="135">
        <v>766043</v>
      </c>
      <c r="I76" s="133">
        <v>988108</v>
      </c>
      <c r="J76" s="133">
        <f t="shared" si="12"/>
        <v>222065</v>
      </c>
      <c r="K76" s="134">
        <f t="shared" si="13"/>
        <v>0.2898858158092953</v>
      </c>
      <c r="L76" s="135">
        <v>6459093</v>
      </c>
      <c r="M76" s="133">
        <v>6908718</v>
      </c>
      <c r="N76" s="133">
        <f t="shared" si="14"/>
        <v>449625</v>
      </c>
      <c r="O76" s="134">
        <f t="shared" si="15"/>
        <v>0.06961116676908043</v>
      </c>
      <c r="P76" s="133">
        <f t="shared" si="16"/>
        <v>17732046</v>
      </c>
      <c r="Q76" s="133">
        <f t="shared" si="16"/>
        <v>18155205</v>
      </c>
      <c r="R76" s="133">
        <f t="shared" si="17"/>
        <v>423159</v>
      </c>
      <c r="S76" s="136">
        <f t="shared" si="18"/>
        <v>0.023864082012870935</v>
      </c>
    </row>
    <row r="77" spans="1:19" ht="11.25">
      <c r="A77" s="126">
        <v>1180</v>
      </c>
      <c r="B77" s="126" t="s">
        <v>145</v>
      </c>
      <c r="C77" s="132" t="s">
        <v>527</v>
      </c>
      <c r="D77" s="133">
        <v>2225207</v>
      </c>
      <c r="E77" s="133">
        <v>1932574</v>
      </c>
      <c r="F77" s="133">
        <f t="shared" si="10"/>
        <v>-292633</v>
      </c>
      <c r="G77" s="134">
        <f t="shared" si="11"/>
        <v>-0.13150821474137012</v>
      </c>
      <c r="H77" s="135">
        <v>895776</v>
      </c>
      <c r="I77" s="133">
        <v>763917</v>
      </c>
      <c r="J77" s="133">
        <f t="shared" si="12"/>
        <v>-131859</v>
      </c>
      <c r="K77" s="134">
        <f t="shared" si="13"/>
        <v>-0.14720086271567892</v>
      </c>
      <c r="L77" s="135">
        <v>82783</v>
      </c>
      <c r="M77" s="133">
        <v>103654</v>
      </c>
      <c r="N77" s="133">
        <f t="shared" si="14"/>
        <v>20871</v>
      </c>
      <c r="O77" s="134">
        <f t="shared" si="15"/>
        <v>0.2521169805394827</v>
      </c>
      <c r="P77" s="133">
        <f t="shared" si="16"/>
        <v>3203766</v>
      </c>
      <c r="Q77" s="133">
        <f t="shared" si="16"/>
        <v>2800145</v>
      </c>
      <c r="R77" s="133">
        <f t="shared" si="17"/>
        <v>-403621</v>
      </c>
      <c r="S77" s="136">
        <f t="shared" si="18"/>
        <v>-0.12598329590862753</v>
      </c>
    </row>
    <row r="78" spans="1:19" ht="11.25">
      <c r="A78" s="126">
        <v>1190</v>
      </c>
      <c r="B78" s="126" t="s">
        <v>67</v>
      </c>
      <c r="C78" s="132" t="s">
        <v>528</v>
      </c>
      <c r="D78" s="133">
        <v>1439145</v>
      </c>
      <c r="E78" s="133">
        <v>1308991</v>
      </c>
      <c r="F78" s="133">
        <f t="shared" si="10"/>
        <v>-130154</v>
      </c>
      <c r="G78" s="134">
        <f t="shared" si="11"/>
        <v>-0.09043842003411748</v>
      </c>
      <c r="H78" s="135">
        <v>263249</v>
      </c>
      <c r="I78" s="133">
        <v>353738</v>
      </c>
      <c r="J78" s="133">
        <f t="shared" si="12"/>
        <v>90489</v>
      </c>
      <c r="K78" s="134">
        <f t="shared" si="13"/>
        <v>0.343739197489829</v>
      </c>
      <c r="L78" s="135">
        <v>236625</v>
      </c>
      <c r="M78" s="133">
        <v>311812</v>
      </c>
      <c r="N78" s="133">
        <f t="shared" si="14"/>
        <v>75187</v>
      </c>
      <c r="O78" s="134">
        <f t="shared" si="15"/>
        <v>0.3177474907554147</v>
      </c>
      <c r="P78" s="133">
        <f t="shared" si="16"/>
        <v>1939019</v>
      </c>
      <c r="Q78" s="133">
        <f t="shared" si="16"/>
        <v>1974541</v>
      </c>
      <c r="R78" s="133">
        <f t="shared" si="17"/>
        <v>35522</v>
      </c>
      <c r="S78" s="136">
        <f t="shared" si="18"/>
        <v>0.018319572938687037</v>
      </c>
    </row>
    <row r="79" spans="1:19" ht="11.25">
      <c r="A79" s="126">
        <v>1200</v>
      </c>
      <c r="B79" s="126" t="s">
        <v>47</v>
      </c>
      <c r="C79" s="132" t="s">
        <v>529</v>
      </c>
      <c r="D79" s="133">
        <v>17145939</v>
      </c>
      <c r="E79" s="133">
        <v>16463358</v>
      </c>
      <c r="F79" s="133">
        <f t="shared" si="10"/>
        <v>-682581</v>
      </c>
      <c r="G79" s="134">
        <f t="shared" si="11"/>
        <v>-0.03981006814499923</v>
      </c>
      <c r="H79" s="135">
        <v>3001850</v>
      </c>
      <c r="I79" s="133">
        <v>3465345</v>
      </c>
      <c r="J79" s="133">
        <f t="shared" si="12"/>
        <v>463495</v>
      </c>
      <c r="K79" s="134">
        <f t="shared" si="13"/>
        <v>0.15440311807718574</v>
      </c>
      <c r="L79" s="135">
        <v>1253994</v>
      </c>
      <c r="M79" s="133">
        <v>1301993</v>
      </c>
      <c r="N79" s="133">
        <f t="shared" si="14"/>
        <v>47999</v>
      </c>
      <c r="O79" s="134">
        <f t="shared" si="15"/>
        <v>0.038276897656607606</v>
      </c>
      <c r="P79" s="133">
        <f t="shared" si="16"/>
        <v>21401783</v>
      </c>
      <c r="Q79" s="133">
        <f t="shared" si="16"/>
        <v>21230696</v>
      </c>
      <c r="R79" s="133">
        <f t="shared" si="17"/>
        <v>-171087</v>
      </c>
      <c r="S79" s="136">
        <f t="shared" si="18"/>
        <v>-0.007994053579554563</v>
      </c>
    </row>
    <row r="80" spans="1:19" ht="11.25">
      <c r="A80" s="126">
        <v>1220</v>
      </c>
      <c r="B80" s="126" t="s">
        <v>132</v>
      </c>
      <c r="C80" s="132" t="s">
        <v>530</v>
      </c>
      <c r="D80" s="133">
        <v>57552397</v>
      </c>
      <c r="E80" s="133">
        <v>56293690</v>
      </c>
      <c r="F80" s="133">
        <f t="shared" si="10"/>
        <v>-1258707</v>
      </c>
      <c r="G80" s="134">
        <f t="shared" si="11"/>
        <v>-0.021870626865463136</v>
      </c>
      <c r="H80" s="135">
        <v>9888091</v>
      </c>
      <c r="I80" s="133">
        <v>12245436</v>
      </c>
      <c r="J80" s="133">
        <f t="shared" si="12"/>
        <v>2357345</v>
      </c>
      <c r="K80" s="134">
        <f t="shared" si="13"/>
        <v>0.23840243784164203</v>
      </c>
      <c r="L80" s="135">
        <v>15087430</v>
      </c>
      <c r="M80" s="133">
        <v>15665888</v>
      </c>
      <c r="N80" s="133">
        <f t="shared" si="14"/>
        <v>578458</v>
      </c>
      <c r="O80" s="134">
        <f t="shared" si="15"/>
        <v>0.038340393294285374</v>
      </c>
      <c r="P80" s="133">
        <f t="shared" si="16"/>
        <v>82527918</v>
      </c>
      <c r="Q80" s="133">
        <f t="shared" si="16"/>
        <v>84205014</v>
      </c>
      <c r="R80" s="133">
        <f t="shared" si="17"/>
        <v>1677096</v>
      </c>
      <c r="S80" s="136">
        <f t="shared" si="18"/>
        <v>0.020321559547885358</v>
      </c>
    </row>
    <row r="81" spans="1:19" ht="11.25">
      <c r="A81" s="126">
        <v>1250</v>
      </c>
      <c r="B81" s="126" t="s">
        <v>49</v>
      </c>
      <c r="C81" s="132" t="s">
        <v>531</v>
      </c>
      <c r="D81" s="133">
        <v>4277993</v>
      </c>
      <c r="E81" s="133">
        <v>3839575</v>
      </c>
      <c r="F81" s="133">
        <f t="shared" si="10"/>
        <v>-438418</v>
      </c>
      <c r="G81" s="134">
        <f t="shared" si="11"/>
        <v>-0.10248216862439934</v>
      </c>
      <c r="H81" s="135">
        <v>1226070</v>
      </c>
      <c r="I81" s="133">
        <v>1260331</v>
      </c>
      <c r="J81" s="133">
        <f t="shared" si="12"/>
        <v>34261</v>
      </c>
      <c r="K81" s="134">
        <f t="shared" si="13"/>
        <v>0.027943755250515876</v>
      </c>
      <c r="L81" s="135">
        <v>219631</v>
      </c>
      <c r="M81" s="133">
        <v>165517</v>
      </c>
      <c r="N81" s="133">
        <f t="shared" si="14"/>
        <v>-54114</v>
      </c>
      <c r="O81" s="134">
        <f t="shared" si="15"/>
        <v>-0.24638598376367635</v>
      </c>
      <c r="P81" s="133">
        <f t="shared" si="16"/>
        <v>5723694</v>
      </c>
      <c r="Q81" s="133">
        <f t="shared" si="16"/>
        <v>5265423</v>
      </c>
      <c r="R81" s="133">
        <f t="shared" si="17"/>
        <v>-458271</v>
      </c>
      <c r="S81" s="136">
        <f t="shared" si="18"/>
        <v>-0.08006560099124796</v>
      </c>
    </row>
    <row r="82" spans="1:19" ht="11.25">
      <c r="A82" s="126">
        <v>1260</v>
      </c>
      <c r="B82" s="126" t="s">
        <v>50</v>
      </c>
      <c r="C82" s="132" t="s">
        <v>532</v>
      </c>
      <c r="D82" s="133">
        <v>2372774</v>
      </c>
      <c r="E82" s="133">
        <v>2199375</v>
      </c>
      <c r="F82" s="133">
        <f t="shared" si="10"/>
        <v>-173399</v>
      </c>
      <c r="G82" s="134">
        <f t="shared" si="11"/>
        <v>-0.07307859914176403</v>
      </c>
      <c r="H82" s="135">
        <v>449390</v>
      </c>
      <c r="I82" s="133">
        <v>436157</v>
      </c>
      <c r="J82" s="133">
        <f t="shared" si="12"/>
        <v>-13233</v>
      </c>
      <c r="K82" s="134">
        <f t="shared" si="13"/>
        <v>-0.029446583146042413</v>
      </c>
      <c r="L82" s="135">
        <v>76295</v>
      </c>
      <c r="M82" s="133">
        <v>42311</v>
      </c>
      <c r="N82" s="133">
        <f t="shared" si="14"/>
        <v>-33984</v>
      </c>
      <c r="O82" s="134">
        <f t="shared" si="15"/>
        <v>-0.4454289271905105</v>
      </c>
      <c r="P82" s="133">
        <f t="shared" si="16"/>
        <v>2898459</v>
      </c>
      <c r="Q82" s="133">
        <f t="shared" si="16"/>
        <v>2677843</v>
      </c>
      <c r="R82" s="133">
        <f t="shared" si="17"/>
        <v>-220616</v>
      </c>
      <c r="S82" s="136">
        <f t="shared" si="18"/>
        <v>-0.07611492865691735</v>
      </c>
    </row>
    <row r="83" spans="1:19" ht="11.25">
      <c r="A83" s="126">
        <v>1280</v>
      </c>
      <c r="B83" s="126" t="s">
        <v>51</v>
      </c>
      <c r="C83" s="132" t="s">
        <v>678</v>
      </c>
      <c r="D83" s="133">
        <v>23909567</v>
      </c>
      <c r="E83" s="133">
        <v>23337854</v>
      </c>
      <c r="F83" s="133">
        <f t="shared" si="10"/>
        <v>-571713</v>
      </c>
      <c r="G83" s="134">
        <f t="shared" si="11"/>
        <v>-0.023911474431971103</v>
      </c>
      <c r="H83" s="135">
        <v>4644306</v>
      </c>
      <c r="I83" s="133">
        <v>5425617</v>
      </c>
      <c r="J83" s="133">
        <f t="shared" si="12"/>
        <v>781311</v>
      </c>
      <c r="K83" s="134">
        <f t="shared" si="13"/>
        <v>0.16822987115836036</v>
      </c>
      <c r="L83" s="135">
        <v>5945543</v>
      </c>
      <c r="M83" s="133">
        <v>6053169</v>
      </c>
      <c r="N83" s="133">
        <f t="shared" si="14"/>
        <v>107626</v>
      </c>
      <c r="O83" s="134">
        <f t="shared" si="15"/>
        <v>0.018101963100763042</v>
      </c>
      <c r="P83" s="133">
        <f t="shared" si="16"/>
        <v>34499416</v>
      </c>
      <c r="Q83" s="133">
        <f t="shared" si="16"/>
        <v>34816640</v>
      </c>
      <c r="R83" s="133">
        <f t="shared" si="17"/>
        <v>317224</v>
      </c>
      <c r="S83" s="136">
        <f t="shared" si="18"/>
        <v>0.009195054200337768</v>
      </c>
    </row>
    <row r="84" spans="1:19" ht="11.25">
      <c r="A84" s="126">
        <v>1290</v>
      </c>
      <c r="B84" s="126" t="s">
        <v>105</v>
      </c>
      <c r="C84" s="132" t="s">
        <v>534</v>
      </c>
      <c r="D84" s="133">
        <v>22308</v>
      </c>
      <c r="E84" s="133">
        <v>13726</v>
      </c>
      <c r="F84" s="133">
        <f t="shared" si="10"/>
        <v>-8582</v>
      </c>
      <c r="G84" s="134">
        <f t="shared" si="11"/>
        <v>-0.3847050385511924</v>
      </c>
      <c r="H84" s="135">
        <v>19995</v>
      </c>
      <c r="I84" s="133">
        <v>10805</v>
      </c>
      <c r="J84" s="133">
        <f t="shared" si="12"/>
        <v>-9190</v>
      </c>
      <c r="K84" s="134">
        <f t="shared" si="13"/>
        <v>-0.4596149037259315</v>
      </c>
      <c r="L84" s="135">
        <v>0</v>
      </c>
      <c r="M84" s="133">
        <v>0</v>
      </c>
      <c r="N84" s="133">
        <f t="shared" si="14"/>
        <v>0</v>
      </c>
      <c r="O84" s="134" t="str">
        <f t="shared" si="15"/>
        <v>n/a</v>
      </c>
      <c r="P84" s="133">
        <f t="shared" si="16"/>
        <v>42303</v>
      </c>
      <c r="Q84" s="133">
        <f t="shared" si="16"/>
        <v>24531</v>
      </c>
      <c r="R84" s="133">
        <f t="shared" si="17"/>
        <v>-17772</v>
      </c>
      <c r="S84" s="136">
        <f t="shared" si="18"/>
        <v>-0.4201120487908659</v>
      </c>
    </row>
    <row r="85" spans="1:19" ht="11.25">
      <c r="A85" s="126">
        <v>1310</v>
      </c>
      <c r="B85" s="126" t="s">
        <v>89</v>
      </c>
      <c r="C85" s="132" t="s">
        <v>535</v>
      </c>
      <c r="D85" s="133">
        <v>476029</v>
      </c>
      <c r="E85" s="133">
        <v>395060</v>
      </c>
      <c r="F85" s="133">
        <f t="shared" si="10"/>
        <v>-80969</v>
      </c>
      <c r="G85" s="134">
        <f t="shared" si="11"/>
        <v>-0.17009257839333317</v>
      </c>
      <c r="H85" s="135">
        <v>175129</v>
      </c>
      <c r="I85" s="133">
        <v>140799</v>
      </c>
      <c r="J85" s="133">
        <f t="shared" si="12"/>
        <v>-34330</v>
      </c>
      <c r="K85" s="134">
        <f t="shared" si="13"/>
        <v>-0.19602692872111416</v>
      </c>
      <c r="L85" s="135">
        <v>29650</v>
      </c>
      <c r="M85" s="133">
        <v>67677</v>
      </c>
      <c r="N85" s="133">
        <f t="shared" si="14"/>
        <v>38027</v>
      </c>
      <c r="O85" s="134">
        <f t="shared" si="15"/>
        <v>1.2825295109612143</v>
      </c>
      <c r="P85" s="133">
        <f t="shared" si="16"/>
        <v>680808</v>
      </c>
      <c r="Q85" s="133">
        <f t="shared" si="16"/>
        <v>603536</v>
      </c>
      <c r="R85" s="133">
        <f t="shared" si="17"/>
        <v>-77272</v>
      </c>
      <c r="S85" s="136">
        <f t="shared" si="18"/>
        <v>-0.11350042890212805</v>
      </c>
    </row>
    <row r="86" spans="1:19" ht="11.25">
      <c r="A86" s="126">
        <v>1350</v>
      </c>
      <c r="B86" s="126" t="s">
        <v>52</v>
      </c>
      <c r="C86" s="132" t="s">
        <v>670</v>
      </c>
      <c r="D86" s="133">
        <v>2087511</v>
      </c>
      <c r="E86" s="133">
        <v>1891220</v>
      </c>
      <c r="F86" s="133">
        <f t="shared" si="10"/>
        <v>-196291</v>
      </c>
      <c r="G86" s="134">
        <f t="shared" si="11"/>
        <v>-0.09403112127313341</v>
      </c>
      <c r="H86" s="135">
        <v>800666</v>
      </c>
      <c r="I86" s="133">
        <v>780984</v>
      </c>
      <c r="J86" s="133">
        <f t="shared" si="12"/>
        <v>-19682</v>
      </c>
      <c r="K86" s="134">
        <f t="shared" si="13"/>
        <v>-0.02458203545548331</v>
      </c>
      <c r="L86" s="135">
        <v>227703</v>
      </c>
      <c r="M86" s="133">
        <v>173719</v>
      </c>
      <c r="N86" s="133">
        <f t="shared" si="14"/>
        <v>-53984</v>
      </c>
      <c r="O86" s="134">
        <f t="shared" si="15"/>
        <v>-0.23708075870761475</v>
      </c>
      <c r="P86" s="133">
        <f t="shared" si="16"/>
        <v>3115880</v>
      </c>
      <c r="Q86" s="133">
        <f t="shared" si="16"/>
        <v>2845923</v>
      </c>
      <c r="R86" s="133">
        <f t="shared" si="17"/>
        <v>-269957</v>
      </c>
      <c r="S86" s="136">
        <f t="shared" si="18"/>
        <v>-0.08663908751299794</v>
      </c>
    </row>
    <row r="87" spans="1:19" ht="11.25">
      <c r="A87" s="126">
        <v>1360</v>
      </c>
      <c r="B87" s="126" t="s">
        <v>106</v>
      </c>
      <c r="C87" s="132" t="s">
        <v>537</v>
      </c>
      <c r="D87" s="133">
        <v>93724</v>
      </c>
      <c r="E87" s="133">
        <v>84890</v>
      </c>
      <c r="F87" s="133">
        <f t="shared" si="10"/>
        <v>-8834</v>
      </c>
      <c r="G87" s="134">
        <f t="shared" si="11"/>
        <v>-0.09425547351798899</v>
      </c>
      <c r="H87" s="135">
        <v>35853</v>
      </c>
      <c r="I87" s="133">
        <v>29337</v>
      </c>
      <c r="J87" s="133">
        <f t="shared" si="12"/>
        <v>-6516</v>
      </c>
      <c r="K87" s="134">
        <f t="shared" si="13"/>
        <v>-0.18174211363065854</v>
      </c>
      <c r="L87" s="135">
        <v>8015</v>
      </c>
      <c r="M87" s="133">
        <v>1624</v>
      </c>
      <c r="N87" s="133">
        <f t="shared" si="14"/>
        <v>-6391</v>
      </c>
      <c r="O87" s="134">
        <f t="shared" si="15"/>
        <v>-0.7973799126637554</v>
      </c>
      <c r="P87" s="133">
        <f t="shared" si="16"/>
        <v>137592</v>
      </c>
      <c r="Q87" s="133">
        <f t="shared" si="16"/>
        <v>115851</v>
      </c>
      <c r="R87" s="133">
        <f t="shared" si="17"/>
        <v>-21741</v>
      </c>
      <c r="S87" s="136">
        <f t="shared" si="18"/>
        <v>-0.1580106401534973</v>
      </c>
    </row>
    <row r="88" spans="1:19" ht="11.25">
      <c r="A88" s="126">
        <v>1370</v>
      </c>
      <c r="B88" s="126" t="s">
        <v>53</v>
      </c>
      <c r="C88" s="132" t="s">
        <v>538</v>
      </c>
      <c r="D88" s="133">
        <v>37088097</v>
      </c>
      <c r="E88" s="133">
        <v>35712394</v>
      </c>
      <c r="F88" s="133">
        <f t="shared" si="10"/>
        <v>-1375703</v>
      </c>
      <c r="G88" s="134">
        <f t="shared" si="11"/>
        <v>-0.03709284410035921</v>
      </c>
      <c r="H88" s="135">
        <v>7282872</v>
      </c>
      <c r="I88" s="133">
        <v>8487542</v>
      </c>
      <c r="J88" s="133">
        <f t="shared" si="12"/>
        <v>1204670</v>
      </c>
      <c r="K88" s="134">
        <f t="shared" si="13"/>
        <v>0.16541139264839474</v>
      </c>
      <c r="L88" s="135">
        <v>5529841</v>
      </c>
      <c r="M88" s="133">
        <v>5493648</v>
      </c>
      <c r="N88" s="133">
        <f t="shared" si="14"/>
        <v>-36193</v>
      </c>
      <c r="O88" s="134">
        <f t="shared" si="15"/>
        <v>-0.006545034477483168</v>
      </c>
      <c r="P88" s="133">
        <f t="shared" si="16"/>
        <v>49900810</v>
      </c>
      <c r="Q88" s="133">
        <f t="shared" si="16"/>
        <v>49693584</v>
      </c>
      <c r="R88" s="133">
        <f t="shared" si="17"/>
        <v>-207226</v>
      </c>
      <c r="S88" s="136">
        <f t="shared" si="18"/>
        <v>-0.004152758241800083</v>
      </c>
    </row>
    <row r="89" spans="1:19" ht="11.25">
      <c r="A89" s="126">
        <v>1380</v>
      </c>
      <c r="B89" s="126" t="s">
        <v>54</v>
      </c>
      <c r="C89" s="132" t="s">
        <v>539</v>
      </c>
      <c r="D89" s="133">
        <v>3145041</v>
      </c>
      <c r="E89" s="133">
        <v>2902909</v>
      </c>
      <c r="F89" s="133">
        <f t="shared" si="10"/>
        <v>-242132</v>
      </c>
      <c r="G89" s="134">
        <f t="shared" si="11"/>
        <v>-0.07698850348850778</v>
      </c>
      <c r="H89" s="135">
        <v>514870</v>
      </c>
      <c r="I89" s="133">
        <v>607324</v>
      </c>
      <c r="J89" s="133">
        <f t="shared" si="12"/>
        <v>92454</v>
      </c>
      <c r="K89" s="134">
        <f t="shared" si="13"/>
        <v>0.17956765785538098</v>
      </c>
      <c r="L89" s="135">
        <v>424170</v>
      </c>
      <c r="M89" s="133">
        <v>420815</v>
      </c>
      <c r="N89" s="133">
        <f t="shared" si="14"/>
        <v>-3355</v>
      </c>
      <c r="O89" s="134">
        <f t="shared" si="15"/>
        <v>-0.007909564561378693</v>
      </c>
      <c r="P89" s="133">
        <f t="shared" si="16"/>
        <v>4084081</v>
      </c>
      <c r="Q89" s="133">
        <f t="shared" si="16"/>
        <v>3931048</v>
      </c>
      <c r="R89" s="133">
        <f t="shared" si="17"/>
        <v>-153033</v>
      </c>
      <c r="S89" s="136">
        <f t="shared" si="18"/>
        <v>-0.037470608442878583</v>
      </c>
    </row>
    <row r="90" spans="1:19" ht="11.25">
      <c r="A90" s="126">
        <v>1390</v>
      </c>
      <c r="B90" s="126" t="s">
        <v>55</v>
      </c>
      <c r="C90" s="132" t="s">
        <v>540</v>
      </c>
      <c r="D90" s="133">
        <v>8502991</v>
      </c>
      <c r="E90" s="133">
        <v>8030806.999999999</v>
      </c>
      <c r="F90" s="133">
        <f t="shared" si="10"/>
        <v>-472184.00000000093</v>
      </c>
      <c r="G90" s="134">
        <f t="shared" si="11"/>
        <v>-0.05553151826222102</v>
      </c>
      <c r="H90" s="135">
        <v>1156402</v>
      </c>
      <c r="I90" s="133">
        <v>1282371</v>
      </c>
      <c r="J90" s="133">
        <f t="shared" si="12"/>
        <v>125969</v>
      </c>
      <c r="K90" s="134">
        <f t="shared" si="13"/>
        <v>0.10893184204108952</v>
      </c>
      <c r="L90" s="135">
        <v>432702</v>
      </c>
      <c r="M90" s="133">
        <v>604103</v>
      </c>
      <c r="N90" s="133">
        <f t="shared" si="14"/>
        <v>171401</v>
      </c>
      <c r="O90" s="134">
        <f t="shared" si="15"/>
        <v>0.3961178825149872</v>
      </c>
      <c r="P90" s="133">
        <f t="shared" si="16"/>
        <v>10092095</v>
      </c>
      <c r="Q90" s="133">
        <f t="shared" si="16"/>
        <v>9917281</v>
      </c>
      <c r="R90" s="133">
        <f t="shared" si="17"/>
        <v>-174814</v>
      </c>
      <c r="S90" s="136">
        <f t="shared" si="18"/>
        <v>-0.01732187419955916</v>
      </c>
    </row>
    <row r="91" spans="1:19" ht="11.25">
      <c r="A91" s="126">
        <v>1400</v>
      </c>
      <c r="B91" s="126" t="s">
        <v>107</v>
      </c>
      <c r="C91" s="132" t="s">
        <v>541</v>
      </c>
      <c r="D91" s="133">
        <v>4761339</v>
      </c>
      <c r="E91" s="133">
        <v>4373091</v>
      </c>
      <c r="F91" s="133">
        <f t="shared" si="10"/>
        <v>-388248</v>
      </c>
      <c r="G91" s="134">
        <f t="shared" si="11"/>
        <v>-0.0815417679774534</v>
      </c>
      <c r="H91" s="135">
        <v>789344</v>
      </c>
      <c r="I91" s="133">
        <v>944579</v>
      </c>
      <c r="J91" s="133">
        <f t="shared" si="12"/>
        <v>155235</v>
      </c>
      <c r="K91" s="134">
        <f t="shared" si="13"/>
        <v>0.19666330522560507</v>
      </c>
      <c r="L91" s="135">
        <v>878232</v>
      </c>
      <c r="M91" s="133">
        <v>809845</v>
      </c>
      <c r="N91" s="133">
        <f t="shared" si="14"/>
        <v>-68387</v>
      </c>
      <c r="O91" s="134">
        <f t="shared" si="15"/>
        <v>-0.07786894579108937</v>
      </c>
      <c r="P91" s="133">
        <f t="shared" si="16"/>
        <v>6428915</v>
      </c>
      <c r="Q91" s="133">
        <f t="shared" si="16"/>
        <v>6127515</v>
      </c>
      <c r="R91" s="133">
        <f t="shared" si="17"/>
        <v>-301400</v>
      </c>
      <c r="S91" s="136">
        <f t="shared" si="18"/>
        <v>-0.046881938865267314</v>
      </c>
    </row>
    <row r="92" spans="1:19" ht="11.25">
      <c r="A92" s="126">
        <v>1410</v>
      </c>
      <c r="B92" s="126" t="s">
        <v>56</v>
      </c>
      <c r="C92" s="132" t="s">
        <v>542</v>
      </c>
      <c r="D92" s="133">
        <v>78288597</v>
      </c>
      <c r="E92" s="133">
        <v>77263188</v>
      </c>
      <c r="F92" s="133">
        <f t="shared" si="10"/>
        <v>-1025409</v>
      </c>
      <c r="G92" s="134">
        <f t="shared" si="11"/>
        <v>-0.01309780784550271</v>
      </c>
      <c r="H92" s="135">
        <v>10982839</v>
      </c>
      <c r="I92" s="133">
        <v>13729212</v>
      </c>
      <c r="J92" s="133">
        <f t="shared" si="12"/>
        <v>2746373</v>
      </c>
      <c r="K92" s="134">
        <f t="shared" si="13"/>
        <v>0.2500603896679174</v>
      </c>
      <c r="L92" s="135">
        <v>39729182</v>
      </c>
      <c r="M92" s="133">
        <v>40576318</v>
      </c>
      <c r="N92" s="133">
        <f t="shared" si="14"/>
        <v>847136</v>
      </c>
      <c r="O92" s="134">
        <f t="shared" si="15"/>
        <v>0.021322764712346707</v>
      </c>
      <c r="P92" s="133">
        <f t="shared" si="16"/>
        <v>129000618</v>
      </c>
      <c r="Q92" s="133">
        <f t="shared" si="16"/>
        <v>131568718</v>
      </c>
      <c r="R92" s="133">
        <f t="shared" si="17"/>
        <v>2568100</v>
      </c>
      <c r="S92" s="136">
        <f t="shared" si="18"/>
        <v>0.01990765656642048</v>
      </c>
    </row>
    <row r="93" spans="1:19" ht="11.25">
      <c r="A93" s="126">
        <v>1420</v>
      </c>
      <c r="B93" s="126" t="s">
        <v>57</v>
      </c>
      <c r="C93" s="132" t="s">
        <v>543</v>
      </c>
      <c r="D93" s="133">
        <v>2871036</v>
      </c>
      <c r="E93" s="133">
        <v>2631003</v>
      </c>
      <c r="F93" s="133">
        <f t="shared" si="10"/>
        <v>-240033</v>
      </c>
      <c r="G93" s="134">
        <f t="shared" si="11"/>
        <v>-0.08360501226734879</v>
      </c>
      <c r="H93" s="135">
        <v>640529</v>
      </c>
      <c r="I93" s="133">
        <v>571476</v>
      </c>
      <c r="J93" s="133">
        <f t="shared" si="12"/>
        <v>-69053</v>
      </c>
      <c r="K93" s="134">
        <f t="shared" si="13"/>
        <v>-0.10780620393456034</v>
      </c>
      <c r="L93" s="135">
        <v>396874</v>
      </c>
      <c r="M93" s="133">
        <v>303633</v>
      </c>
      <c r="N93" s="133">
        <f t="shared" si="14"/>
        <v>-93241</v>
      </c>
      <c r="O93" s="134">
        <f t="shared" si="15"/>
        <v>-0.23493854472704184</v>
      </c>
      <c r="P93" s="133">
        <f t="shared" si="16"/>
        <v>3908439</v>
      </c>
      <c r="Q93" s="133">
        <f t="shared" si="16"/>
        <v>3506112</v>
      </c>
      <c r="R93" s="133">
        <f t="shared" si="17"/>
        <v>-402327</v>
      </c>
      <c r="S93" s="136">
        <f t="shared" si="18"/>
        <v>-0.10293802717657868</v>
      </c>
    </row>
    <row r="94" spans="1:19" ht="11.25">
      <c r="A94" s="126">
        <v>1430</v>
      </c>
      <c r="B94" s="126" t="s">
        <v>58</v>
      </c>
      <c r="C94" s="132" t="s">
        <v>544</v>
      </c>
      <c r="D94" s="133">
        <v>5724007</v>
      </c>
      <c r="E94" s="133">
        <v>5204614</v>
      </c>
      <c r="F94" s="133">
        <f t="shared" si="10"/>
        <v>-519393</v>
      </c>
      <c r="G94" s="134">
        <f t="shared" si="11"/>
        <v>-0.09073940685257723</v>
      </c>
      <c r="H94" s="135">
        <v>1246587</v>
      </c>
      <c r="I94" s="133">
        <v>1292913</v>
      </c>
      <c r="J94" s="133">
        <f t="shared" si="12"/>
        <v>46326</v>
      </c>
      <c r="K94" s="134">
        <f t="shared" si="13"/>
        <v>0.037162267856154445</v>
      </c>
      <c r="L94" s="135">
        <v>338065</v>
      </c>
      <c r="M94" s="133">
        <v>272511</v>
      </c>
      <c r="N94" s="133">
        <f t="shared" si="14"/>
        <v>-65554</v>
      </c>
      <c r="O94" s="134">
        <f t="shared" si="15"/>
        <v>-0.1939094552822682</v>
      </c>
      <c r="P94" s="133">
        <f t="shared" si="16"/>
        <v>7308659</v>
      </c>
      <c r="Q94" s="133">
        <f t="shared" si="16"/>
        <v>6770038</v>
      </c>
      <c r="R94" s="133">
        <f t="shared" si="17"/>
        <v>-538621</v>
      </c>
      <c r="S94" s="136">
        <f t="shared" si="18"/>
        <v>-0.07369628272436846</v>
      </c>
    </row>
    <row r="95" spans="1:19" ht="11.25">
      <c r="A95" s="126">
        <v>1440</v>
      </c>
      <c r="B95" s="126" t="s">
        <v>116</v>
      </c>
      <c r="C95" s="132" t="s">
        <v>666</v>
      </c>
      <c r="D95" s="133">
        <v>20043</v>
      </c>
      <c r="E95" s="133">
        <v>11320</v>
      </c>
      <c r="F95" s="133">
        <f t="shared" si="10"/>
        <v>-8723</v>
      </c>
      <c r="G95" s="134">
        <f t="shared" si="11"/>
        <v>-0.43521428927805217</v>
      </c>
      <c r="H95" s="135">
        <v>0</v>
      </c>
      <c r="I95" s="133">
        <v>167</v>
      </c>
      <c r="J95" s="133">
        <f t="shared" si="12"/>
        <v>167</v>
      </c>
      <c r="K95" s="134" t="str">
        <f t="shared" si="13"/>
        <v>n/a</v>
      </c>
      <c r="L95" s="135">
        <v>5183</v>
      </c>
      <c r="M95" s="133">
        <v>469</v>
      </c>
      <c r="N95" s="133">
        <f t="shared" si="14"/>
        <v>-4714</v>
      </c>
      <c r="O95" s="134">
        <f t="shared" si="15"/>
        <v>-0.909511865714837</v>
      </c>
      <c r="P95" s="133">
        <f t="shared" si="16"/>
        <v>25226</v>
      </c>
      <c r="Q95" s="133">
        <f t="shared" si="16"/>
        <v>11956</v>
      </c>
      <c r="R95" s="133">
        <f t="shared" si="17"/>
        <v>-13270</v>
      </c>
      <c r="S95" s="136">
        <f t="shared" si="18"/>
        <v>-0.5260445572028859</v>
      </c>
    </row>
    <row r="96" spans="1:19" ht="11.25">
      <c r="A96" s="126">
        <v>1450</v>
      </c>
      <c r="B96" s="126" t="s">
        <v>59</v>
      </c>
      <c r="C96" s="132" t="s">
        <v>546</v>
      </c>
      <c r="D96" s="133">
        <v>3666383</v>
      </c>
      <c r="E96" s="133">
        <v>3394597</v>
      </c>
      <c r="F96" s="133">
        <f t="shared" si="10"/>
        <v>-271786</v>
      </c>
      <c r="G96" s="134">
        <f t="shared" si="11"/>
        <v>-0.07412918944911102</v>
      </c>
      <c r="H96" s="135">
        <v>1080765</v>
      </c>
      <c r="I96" s="133">
        <v>1175182</v>
      </c>
      <c r="J96" s="133">
        <f t="shared" si="12"/>
        <v>94417</v>
      </c>
      <c r="K96" s="134">
        <f t="shared" si="13"/>
        <v>0.08736126725051237</v>
      </c>
      <c r="L96" s="135">
        <v>205525</v>
      </c>
      <c r="M96" s="133">
        <v>244516</v>
      </c>
      <c r="N96" s="133">
        <f t="shared" si="14"/>
        <v>38991</v>
      </c>
      <c r="O96" s="134">
        <f t="shared" si="15"/>
        <v>0.18971414669748204</v>
      </c>
      <c r="P96" s="133">
        <f t="shared" si="16"/>
        <v>4952673</v>
      </c>
      <c r="Q96" s="133">
        <f t="shared" si="16"/>
        <v>4814295</v>
      </c>
      <c r="R96" s="133">
        <f t="shared" si="17"/>
        <v>-138378</v>
      </c>
      <c r="S96" s="136">
        <f t="shared" si="18"/>
        <v>-0.027940063880655962</v>
      </c>
    </row>
    <row r="97" spans="1:19" ht="11.25">
      <c r="A97" s="126">
        <v>1460</v>
      </c>
      <c r="B97" s="126" t="s">
        <v>60</v>
      </c>
      <c r="C97" s="132" t="s">
        <v>547</v>
      </c>
      <c r="D97" s="133">
        <v>21620258</v>
      </c>
      <c r="E97" s="133">
        <v>21271693</v>
      </c>
      <c r="F97" s="133">
        <f t="shared" si="10"/>
        <v>-348565</v>
      </c>
      <c r="G97" s="134">
        <f t="shared" si="11"/>
        <v>-0.016122148033571107</v>
      </c>
      <c r="H97" s="135">
        <v>3289079</v>
      </c>
      <c r="I97" s="133">
        <v>4169942</v>
      </c>
      <c r="J97" s="133">
        <f t="shared" si="12"/>
        <v>880863</v>
      </c>
      <c r="K97" s="134">
        <f t="shared" si="13"/>
        <v>0.2678144854532226</v>
      </c>
      <c r="L97" s="135">
        <v>6448544</v>
      </c>
      <c r="M97" s="133">
        <v>6297845</v>
      </c>
      <c r="N97" s="133">
        <f t="shared" si="14"/>
        <v>-150699</v>
      </c>
      <c r="O97" s="134">
        <f t="shared" si="15"/>
        <v>-0.023369461385391803</v>
      </c>
      <c r="P97" s="133">
        <f t="shared" si="16"/>
        <v>31357881</v>
      </c>
      <c r="Q97" s="133">
        <f t="shared" si="16"/>
        <v>31739480</v>
      </c>
      <c r="R97" s="133">
        <f t="shared" si="17"/>
        <v>381599</v>
      </c>
      <c r="S97" s="136">
        <f t="shared" si="18"/>
        <v>0.012169157731034186</v>
      </c>
    </row>
    <row r="98" spans="1:19" ht="11.25">
      <c r="A98" s="126">
        <v>1510</v>
      </c>
      <c r="B98" s="126" t="s">
        <v>61</v>
      </c>
      <c r="C98" s="132" t="s">
        <v>549</v>
      </c>
      <c r="D98" s="133">
        <v>13843229</v>
      </c>
      <c r="E98" s="133">
        <v>13141791</v>
      </c>
      <c r="F98" s="133">
        <f t="shared" si="10"/>
        <v>-701438</v>
      </c>
      <c r="G98" s="134">
        <f t="shared" si="11"/>
        <v>-0.05067011460982116</v>
      </c>
      <c r="H98" s="135">
        <v>2608887</v>
      </c>
      <c r="I98" s="133">
        <v>2764698</v>
      </c>
      <c r="J98" s="133">
        <f t="shared" si="12"/>
        <v>155811</v>
      </c>
      <c r="K98" s="134">
        <f t="shared" si="13"/>
        <v>0.05972316930553144</v>
      </c>
      <c r="L98" s="135">
        <v>859410</v>
      </c>
      <c r="M98" s="133">
        <v>1077470</v>
      </c>
      <c r="N98" s="133">
        <f t="shared" si="14"/>
        <v>218060</v>
      </c>
      <c r="O98" s="134">
        <f t="shared" si="15"/>
        <v>0.2537322116335626</v>
      </c>
      <c r="P98" s="133">
        <f t="shared" si="16"/>
        <v>17311526</v>
      </c>
      <c r="Q98" s="133">
        <f t="shared" si="16"/>
        <v>16983959</v>
      </c>
      <c r="R98" s="133">
        <f t="shared" si="17"/>
        <v>-327567</v>
      </c>
      <c r="S98" s="136">
        <f t="shared" si="18"/>
        <v>-0.018921902089971732</v>
      </c>
    </row>
    <row r="99" spans="1:19" ht="11.25">
      <c r="A99" s="126">
        <v>1520</v>
      </c>
      <c r="B99" s="126" t="s">
        <v>91</v>
      </c>
      <c r="C99" s="132" t="s">
        <v>550</v>
      </c>
      <c r="D99" s="133">
        <v>2058015</v>
      </c>
      <c r="E99" s="133">
        <v>1826997</v>
      </c>
      <c r="F99" s="133">
        <f t="shared" si="10"/>
        <v>-231018</v>
      </c>
      <c r="G99" s="134">
        <f t="shared" si="11"/>
        <v>-0.11225282614558203</v>
      </c>
      <c r="H99" s="135">
        <v>293445</v>
      </c>
      <c r="I99" s="133">
        <v>409387</v>
      </c>
      <c r="J99" s="133">
        <f t="shared" si="12"/>
        <v>115942</v>
      </c>
      <c r="K99" s="134">
        <f t="shared" si="13"/>
        <v>0.39510640835591</v>
      </c>
      <c r="L99" s="135">
        <v>26093</v>
      </c>
      <c r="M99" s="133">
        <v>82372</v>
      </c>
      <c r="N99" s="133">
        <f t="shared" si="14"/>
        <v>56279</v>
      </c>
      <c r="O99" s="134">
        <f t="shared" si="15"/>
        <v>2.1568619936381404</v>
      </c>
      <c r="P99" s="133">
        <f t="shared" si="16"/>
        <v>2377553</v>
      </c>
      <c r="Q99" s="133">
        <f t="shared" si="16"/>
        <v>2318756</v>
      </c>
      <c r="R99" s="133">
        <f t="shared" si="17"/>
        <v>-58797</v>
      </c>
      <c r="S99" s="136">
        <f t="shared" si="18"/>
        <v>-0.02473004807884409</v>
      </c>
    </row>
    <row r="100" spans="1:19" ht="11.25">
      <c r="A100" s="126">
        <v>1530</v>
      </c>
      <c r="B100" s="126" t="s">
        <v>109</v>
      </c>
      <c r="C100" s="132" t="s">
        <v>551</v>
      </c>
      <c r="D100" s="133">
        <v>38901</v>
      </c>
      <c r="E100" s="133">
        <v>32668</v>
      </c>
      <c r="F100" s="133">
        <f t="shared" si="10"/>
        <v>-6233</v>
      </c>
      <c r="G100" s="134">
        <f t="shared" si="11"/>
        <v>-0.16022724351559087</v>
      </c>
      <c r="H100" s="135">
        <v>4840</v>
      </c>
      <c r="I100" s="133">
        <v>0</v>
      </c>
      <c r="J100" s="133">
        <f t="shared" si="12"/>
        <v>-4840</v>
      </c>
      <c r="K100" s="134">
        <f t="shared" si="13"/>
        <v>-1</v>
      </c>
      <c r="L100" s="135">
        <v>0</v>
      </c>
      <c r="M100" s="133">
        <v>0</v>
      </c>
      <c r="N100" s="133">
        <f t="shared" si="14"/>
        <v>0</v>
      </c>
      <c r="O100" s="134" t="str">
        <f t="shared" si="15"/>
        <v>n/a</v>
      </c>
      <c r="P100" s="133">
        <f t="shared" si="16"/>
        <v>43741</v>
      </c>
      <c r="Q100" s="133">
        <f t="shared" si="16"/>
        <v>32668</v>
      </c>
      <c r="R100" s="133">
        <f t="shared" si="17"/>
        <v>-11073</v>
      </c>
      <c r="S100" s="136">
        <f t="shared" si="18"/>
        <v>-0.2531492192679637</v>
      </c>
    </row>
    <row r="101" spans="1:19" ht="11.25">
      <c r="A101" s="126">
        <v>1540</v>
      </c>
      <c r="B101" s="126" t="s">
        <v>110</v>
      </c>
      <c r="C101" s="132" t="s">
        <v>552</v>
      </c>
      <c r="D101" s="133">
        <v>376019</v>
      </c>
      <c r="E101" s="133">
        <v>370109</v>
      </c>
      <c r="F101" s="133">
        <f t="shared" si="10"/>
        <v>-5910</v>
      </c>
      <c r="G101" s="134">
        <f t="shared" si="11"/>
        <v>-0.015717290881577792</v>
      </c>
      <c r="H101" s="135">
        <v>55214</v>
      </c>
      <c r="I101" s="133">
        <v>69799</v>
      </c>
      <c r="J101" s="133">
        <f t="shared" si="12"/>
        <v>14585</v>
      </c>
      <c r="K101" s="134">
        <f t="shared" si="13"/>
        <v>0.2641540189082479</v>
      </c>
      <c r="L101" s="135">
        <v>0</v>
      </c>
      <c r="M101" s="133">
        <v>0</v>
      </c>
      <c r="N101" s="133">
        <f t="shared" si="14"/>
        <v>0</v>
      </c>
      <c r="O101" s="134" t="str">
        <f t="shared" si="15"/>
        <v>n/a</v>
      </c>
      <c r="P101" s="133">
        <f t="shared" si="16"/>
        <v>431233</v>
      </c>
      <c r="Q101" s="133">
        <f t="shared" si="16"/>
        <v>439908</v>
      </c>
      <c r="R101" s="133">
        <f t="shared" si="17"/>
        <v>8675</v>
      </c>
      <c r="S101" s="136">
        <f t="shared" si="18"/>
        <v>0.020116735036511586</v>
      </c>
    </row>
    <row r="102" spans="1:19" ht="11.25">
      <c r="A102" s="126">
        <v>1550</v>
      </c>
      <c r="B102" s="126" t="s">
        <v>146</v>
      </c>
      <c r="C102" s="132" t="s">
        <v>553</v>
      </c>
      <c r="D102" s="133">
        <v>59682</v>
      </c>
      <c r="E102" s="133">
        <v>51813</v>
      </c>
      <c r="F102" s="133">
        <f t="shared" si="10"/>
        <v>-7869</v>
      </c>
      <c r="G102" s="134">
        <f t="shared" si="11"/>
        <v>-0.1318487986327536</v>
      </c>
      <c r="H102" s="135">
        <v>16548</v>
      </c>
      <c r="I102" s="133">
        <v>8891</v>
      </c>
      <c r="J102" s="133">
        <f t="shared" si="12"/>
        <v>-7657</v>
      </c>
      <c r="K102" s="134">
        <f t="shared" si="13"/>
        <v>-0.46271452743533964</v>
      </c>
      <c r="L102" s="135">
        <v>12793</v>
      </c>
      <c r="M102" s="133">
        <v>4127</v>
      </c>
      <c r="N102" s="133">
        <f t="shared" si="14"/>
        <v>-8666</v>
      </c>
      <c r="O102" s="134">
        <f t="shared" si="15"/>
        <v>-0.6774017040569061</v>
      </c>
      <c r="P102" s="133">
        <f t="shared" si="16"/>
        <v>89023</v>
      </c>
      <c r="Q102" s="133">
        <f t="shared" si="16"/>
        <v>64831</v>
      </c>
      <c r="R102" s="133">
        <f t="shared" si="17"/>
        <v>-24192</v>
      </c>
      <c r="S102" s="136">
        <f t="shared" si="18"/>
        <v>-0.271749997191737</v>
      </c>
    </row>
    <row r="103" spans="1:19" ht="11.25">
      <c r="A103" s="126">
        <v>1560</v>
      </c>
      <c r="B103" s="126" t="s">
        <v>111</v>
      </c>
      <c r="C103" s="132" t="s">
        <v>554</v>
      </c>
      <c r="D103" s="133">
        <v>1841458</v>
      </c>
      <c r="E103" s="133">
        <v>1818791</v>
      </c>
      <c r="F103" s="133">
        <f t="shared" si="10"/>
        <v>-22667</v>
      </c>
      <c r="G103" s="134">
        <f t="shared" si="11"/>
        <v>-0.012309267982218437</v>
      </c>
      <c r="H103" s="135">
        <v>423791</v>
      </c>
      <c r="I103" s="133">
        <v>395431</v>
      </c>
      <c r="J103" s="133">
        <f t="shared" si="12"/>
        <v>-28360</v>
      </c>
      <c r="K103" s="134">
        <f t="shared" si="13"/>
        <v>-0.0669197788532555</v>
      </c>
      <c r="L103" s="135">
        <v>227832</v>
      </c>
      <c r="M103" s="133">
        <v>182416</v>
      </c>
      <c r="N103" s="133">
        <f t="shared" si="14"/>
        <v>-45416</v>
      </c>
      <c r="O103" s="134">
        <f t="shared" si="15"/>
        <v>-0.19933986446153307</v>
      </c>
      <c r="P103" s="133">
        <f t="shared" si="16"/>
        <v>2493081</v>
      </c>
      <c r="Q103" s="133">
        <f t="shared" si="16"/>
        <v>2396638</v>
      </c>
      <c r="R103" s="133">
        <f t="shared" si="17"/>
        <v>-96443</v>
      </c>
      <c r="S103" s="136">
        <f t="shared" si="18"/>
        <v>-0.0386842625650751</v>
      </c>
    </row>
    <row r="104" spans="1:19" ht="11.25">
      <c r="A104" s="126">
        <v>1570</v>
      </c>
      <c r="B104" s="126" t="s">
        <v>112</v>
      </c>
      <c r="C104" s="132" t="s">
        <v>555</v>
      </c>
      <c r="D104" s="133">
        <v>361096</v>
      </c>
      <c r="E104" s="133">
        <v>347767</v>
      </c>
      <c r="F104" s="133">
        <f t="shared" si="10"/>
        <v>-13329</v>
      </c>
      <c r="G104" s="134">
        <f t="shared" si="11"/>
        <v>-0.03691262157431819</v>
      </c>
      <c r="H104" s="135">
        <v>56870</v>
      </c>
      <c r="I104" s="133">
        <v>68131</v>
      </c>
      <c r="J104" s="133">
        <f t="shared" si="12"/>
        <v>11261</v>
      </c>
      <c r="K104" s="134">
        <f t="shared" si="13"/>
        <v>0.19801301213293476</v>
      </c>
      <c r="L104" s="135">
        <v>3995</v>
      </c>
      <c r="M104" s="133">
        <v>10075</v>
      </c>
      <c r="N104" s="133">
        <f t="shared" si="14"/>
        <v>6080</v>
      </c>
      <c r="O104" s="134">
        <f t="shared" si="15"/>
        <v>1.5219023779724656</v>
      </c>
      <c r="P104" s="133">
        <f aca="true" t="shared" si="19" ref="P104:Q130">+D104+H104+L104</f>
        <v>421961</v>
      </c>
      <c r="Q104" s="133">
        <f t="shared" si="19"/>
        <v>425973</v>
      </c>
      <c r="R104" s="133">
        <f t="shared" si="17"/>
        <v>4012</v>
      </c>
      <c r="S104" s="136">
        <f t="shared" si="18"/>
        <v>0.009507987705024873</v>
      </c>
    </row>
    <row r="105" spans="1:19" ht="11.25">
      <c r="A105" s="126">
        <v>1580</v>
      </c>
      <c r="B105" s="126" t="s">
        <v>62</v>
      </c>
      <c r="C105" s="132" t="s">
        <v>556</v>
      </c>
      <c r="D105" s="133">
        <v>11002147</v>
      </c>
      <c r="E105" s="133">
        <v>10656380</v>
      </c>
      <c r="F105" s="133">
        <f t="shared" si="10"/>
        <v>-345767</v>
      </c>
      <c r="G105" s="134">
        <f t="shared" si="11"/>
        <v>-0.031427229612547444</v>
      </c>
      <c r="H105" s="135">
        <v>1826418</v>
      </c>
      <c r="I105" s="133">
        <v>2054486</v>
      </c>
      <c r="J105" s="133">
        <f t="shared" si="12"/>
        <v>228068</v>
      </c>
      <c r="K105" s="134">
        <f t="shared" si="13"/>
        <v>0.12487174348916842</v>
      </c>
      <c r="L105" s="135">
        <v>681804</v>
      </c>
      <c r="M105" s="133">
        <v>680665</v>
      </c>
      <c r="N105" s="133">
        <f t="shared" si="14"/>
        <v>-1139</v>
      </c>
      <c r="O105" s="134">
        <f t="shared" si="15"/>
        <v>-0.0016705680811494213</v>
      </c>
      <c r="P105" s="133">
        <f t="shared" si="19"/>
        <v>13510369</v>
      </c>
      <c r="Q105" s="133">
        <f t="shared" si="19"/>
        <v>13391531</v>
      </c>
      <c r="R105" s="133">
        <f t="shared" si="17"/>
        <v>-118838</v>
      </c>
      <c r="S105" s="136">
        <f t="shared" si="18"/>
        <v>-0.008796058790104104</v>
      </c>
    </row>
    <row r="106" spans="1:19" ht="11.25">
      <c r="A106" s="126">
        <v>1590</v>
      </c>
      <c r="B106" s="126" t="s">
        <v>113</v>
      </c>
      <c r="C106" s="132" t="s">
        <v>557</v>
      </c>
      <c r="D106" s="133">
        <v>162131</v>
      </c>
      <c r="E106" s="133">
        <v>146851</v>
      </c>
      <c r="F106" s="133">
        <f t="shared" si="10"/>
        <v>-15280</v>
      </c>
      <c r="G106" s="134">
        <f t="shared" si="11"/>
        <v>-0.09424477737138487</v>
      </c>
      <c r="H106" s="135">
        <v>13445</v>
      </c>
      <c r="I106" s="133">
        <v>13881</v>
      </c>
      <c r="J106" s="133">
        <f t="shared" si="12"/>
        <v>436</v>
      </c>
      <c r="K106" s="134">
        <f t="shared" si="13"/>
        <v>0.03242841204908888</v>
      </c>
      <c r="L106" s="135">
        <v>0</v>
      </c>
      <c r="M106" s="133">
        <v>0</v>
      </c>
      <c r="N106" s="133">
        <f t="shared" si="14"/>
        <v>0</v>
      </c>
      <c r="O106" s="134" t="str">
        <f t="shared" si="15"/>
        <v>n/a</v>
      </c>
      <c r="P106" s="133">
        <f t="shared" si="19"/>
        <v>175576</v>
      </c>
      <c r="Q106" s="133">
        <f t="shared" si="19"/>
        <v>160732</v>
      </c>
      <c r="R106" s="133">
        <f t="shared" si="17"/>
        <v>-14844</v>
      </c>
      <c r="S106" s="136">
        <f t="shared" si="18"/>
        <v>-0.08454458468127762</v>
      </c>
    </row>
    <row r="107" spans="1:19" ht="11.25">
      <c r="A107" s="126">
        <v>1610</v>
      </c>
      <c r="B107" s="126" t="s">
        <v>114</v>
      </c>
      <c r="C107" s="132" t="s">
        <v>558</v>
      </c>
      <c r="D107" s="133">
        <v>3772615</v>
      </c>
      <c r="E107" s="133">
        <v>3643531</v>
      </c>
      <c r="F107" s="133">
        <f t="shared" si="10"/>
        <v>-129084</v>
      </c>
      <c r="G107" s="134">
        <f t="shared" si="11"/>
        <v>-0.03421605438137738</v>
      </c>
      <c r="H107" s="135">
        <v>560076</v>
      </c>
      <c r="I107" s="133">
        <v>705835</v>
      </c>
      <c r="J107" s="133">
        <f t="shared" si="12"/>
        <v>145759</v>
      </c>
      <c r="K107" s="134">
        <f t="shared" si="13"/>
        <v>0.26024860911733405</v>
      </c>
      <c r="L107" s="135">
        <v>932394</v>
      </c>
      <c r="M107" s="133">
        <v>920355</v>
      </c>
      <c r="N107" s="133">
        <f t="shared" si="14"/>
        <v>-12039</v>
      </c>
      <c r="O107" s="134">
        <f t="shared" si="15"/>
        <v>-0.012911923500151223</v>
      </c>
      <c r="P107" s="133">
        <f t="shared" si="19"/>
        <v>5265085</v>
      </c>
      <c r="Q107" s="133">
        <f t="shared" si="19"/>
        <v>5269721</v>
      </c>
      <c r="R107" s="133">
        <f t="shared" si="17"/>
        <v>4636</v>
      </c>
      <c r="S107" s="136">
        <f t="shared" si="18"/>
        <v>0.0008805175984813161</v>
      </c>
    </row>
    <row r="108" spans="1:19" ht="11.25">
      <c r="A108" s="126">
        <v>1620</v>
      </c>
      <c r="B108" s="126" t="s">
        <v>115</v>
      </c>
      <c r="C108" s="132" t="s">
        <v>559</v>
      </c>
      <c r="D108" s="133">
        <v>2716514</v>
      </c>
      <c r="E108" s="133">
        <v>2590610</v>
      </c>
      <c r="F108" s="133">
        <f t="shared" si="10"/>
        <v>-125904</v>
      </c>
      <c r="G108" s="134">
        <f t="shared" si="11"/>
        <v>-0.046347635241342396</v>
      </c>
      <c r="H108" s="135">
        <v>488236</v>
      </c>
      <c r="I108" s="133">
        <v>375065</v>
      </c>
      <c r="J108" s="133">
        <f t="shared" si="12"/>
        <v>-113171</v>
      </c>
      <c r="K108" s="134">
        <f t="shared" si="13"/>
        <v>-0.23179568897008823</v>
      </c>
      <c r="L108" s="135">
        <v>2933263</v>
      </c>
      <c r="M108" s="133">
        <v>2300753</v>
      </c>
      <c r="N108" s="133">
        <f t="shared" si="14"/>
        <v>-632510</v>
      </c>
      <c r="O108" s="134">
        <f t="shared" si="15"/>
        <v>-0.21563357939605143</v>
      </c>
      <c r="P108" s="133">
        <f t="shared" si="19"/>
        <v>6138013</v>
      </c>
      <c r="Q108" s="133">
        <f t="shared" si="19"/>
        <v>5266428</v>
      </c>
      <c r="R108" s="133">
        <f t="shared" si="17"/>
        <v>-871585</v>
      </c>
      <c r="S108" s="136">
        <f t="shared" si="18"/>
        <v>-0.14199790714030747</v>
      </c>
    </row>
    <row r="109" spans="1:19" ht="11.25">
      <c r="A109" s="126">
        <v>1630</v>
      </c>
      <c r="B109" s="126" t="s">
        <v>92</v>
      </c>
      <c r="C109" s="132" t="s">
        <v>560</v>
      </c>
      <c r="D109" s="133">
        <v>228714</v>
      </c>
      <c r="E109" s="133">
        <v>203950</v>
      </c>
      <c r="F109" s="133">
        <f t="shared" si="10"/>
        <v>-24764</v>
      </c>
      <c r="G109" s="134">
        <f t="shared" si="11"/>
        <v>-0.10827496349152216</v>
      </c>
      <c r="H109" s="135">
        <v>17871</v>
      </c>
      <c r="I109" s="133">
        <v>28898</v>
      </c>
      <c r="J109" s="133">
        <f t="shared" si="12"/>
        <v>11027</v>
      </c>
      <c r="K109" s="134">
        <f t="shared" si="13"/>
        <v>0.6170331822505736</v>
      </c>
      <c r="L109" s="135">
        <v>7656</v>
      </c>
      <c r="M109" s="133">
        <v>3095</v>
      </c>
      <c r="N109" s="133">
        <f t="shared" si="14"/>
        <v>-4561</v>
      </c>
      <c r="O109" s="134">
        <f t="shared" si="15"/>
        <v>-0.5957419017763845</v>
      </c>
      <c r="P109" s="133">
        <f t="shared" si="19"/>
        <v>254241</v>
      </c>
      <c r="Q109" s="133">
        <f t="shared" si="19"/>
        <v>235943</v>
      </c>
      <c r="R109" s="133">
        <f t="shared" si="17"/>
        <v>-18298</v>
      </c>
      <c r="S109" s="136">
        <f t="shared" si="18"/>
        <v>-0.07197108255552802</v>
      </c>
    </row>
    <row r="110" spans="1:19" ht="11.25">
      <c r="A110" s="126">
        <v>1640</v>
      </c>
      <c r="B110" s="126" t="s">
        <v>63</v>
      </c>
      <c r="C110" s="132" t="s">
        <v>561</v>
      </c>
      <c r="D110" s="133">
        <v>5735830</v>
      </c>
      <c r="E110" s="133">
        <v>5419657</v>
      </c>
      <c r="F110" s="133">
        <f t="shared" si="10"/>
        <v>-316173</v>
      </c>
      <c r="G110" s="134">
        <f t="shared" si="11"/>
        <v>-0.05512244958445421</v>
      </c>
      <c r="H110" s="135">
        <v>1268994</v>
      </c>
      <c r="I110" s="133">
        <v>1219072</v>
      </c>
      <c r="J110" s="133">
        <f t="shared" si="12"/>
        <v>-49922</v>
      </c>
      <c r="K110" s="134">
        <f t="shared" si="13"/>
        <v>-0.03933982351374396</v>
      </c>
      <c r="L110" s="135">
        <v>174049</v>
      </c>
      <c r="M110" s="133">
        <v>302569</v>
      </c>
      <c r="N110" s="133">
        <f t="shared" si="14"/>
        <v>128520</v>
      </c>
      <c r="O110" s="134">
        <f t="shared" si="15"/>
        <v>0.7384127458359427</v>
      </c>
      <c r="P110" s="133">
        <f t="shared" si="19"/>
        <v>7178873</v>
      </c>
      <c r="Q110" s="133">
        <f t="shared" si="19"/>
        <v>6941298</v>
      </c>
      <c r="R110" s="133">
        <f t="shared" si="17"/>
        <v>-237575</v>
      </c>
      <c r="S110" s="136">
        <f t="shared" si="18"/>
        <v>-0.033093634613678216</v>
      </c>
    </row>
    <row r="111" spans="1:19" ht="11.25">
      <c r="A111" s="126">
        <v>1660</v>
      </c>
      <c r="B111" s="126" t="s">
        <v>64</v>
      </c>
      <c r="C111" s="132" t="s">
        <v>562</v>
      </c>
      <c r="D111" s="133">
        <v>33513897</v>
      </c>
      <c r="E111" s="133">
        <v>32440050</v>
      </c>
      <c r="F111" s="133">
        <f t="shared" si="10"/>
        <v>-1073847</v>
      </c>
      <c r="G111" s="134">
        <f t="shared" si="11"/>
        <v>-0.03204184222443603</v>
      </c>
      <c r="H111" s="135">
        <v>5722023</v>
      </c>
      <c r="I111" s="133">
        <v>6803609</v>
      </c>
      <c r="J111" s="133">
        <f t="shared" si="12"/>
        <v>1081586</v>
      </c>
      <c r="K111" s="134">
        <f t="shared" si="13"/>
        <v>0.18902161001450013</v>
      </c>
      <c r="L111" s="135">
        <v>5077472</v>
      </c>
      <c r="M111" s="133">
        <v>5127906</v>
      </c>
      <c r="N111" s="133">
        <f t="shared" si="14"/>
        <v>50434</v>
      </c>
      <c r="O111" s="134">
        <f t="shared" si="15"/>
        <v>0.009932895740242389</v>
      </c>
      <c r="P111" s="133">
        <f t="shared" si="19"/>
        <v>44313392</v>
      </c>
      <c r="Q111" s="133">
        <f t="shared" si="19"/>
        <v>44371565</v>
      </c>
      <c r="R111" s="133">
        <f t="shared" si="17"/>
        <v>58173</v>
      </c>
      <c r="S111" s="136">
        <f t="shared" si="18"/>
        <v>0.0013127634192390417</v>
      </c>
    </row>
    <row r="112" spans="1:19" ht="11.25">
      <c r="A112" s="126">
        <v>1670</v>
      </c>
      <c r="B112" s="126" t="s">
        <v>65</v>
      </c>
      <c r="C112" s="132" t="s">
        <v>563</v>
      </c>
      <c r="D112" s="133">
        <v>3482961</v>
      </c>
      <c r="E112" s="133">
        <v>3185508</v>
      </c>
      <c r="F112" s="133">
        <f t="shared" si="10"/>
        <v>-297453</v>
      </c>
      <c r="G112" s="134">
        <f t="shared" si="11"/>
        <v>-0.08540233439306383</v>
      </c>
      <c r="H112" s="135">
        <v>750847</v>
      </c>
      <c r="I112" s="133">
        <v>646157</v>
      </c>
      <c r="J112" s="133">
        <f t="shared" si="12"/>
        <v>-104690</v>
      </c>
      <c r="K112" s="134">
        <f t="shared" si="13"/>
        <v>-0.13942920461825112</v>
      </c>
      <c r="L112" s="135">
        <v>313713</v>
      </c>
      <c r="M112" s="133">
        <v>280918</v>
      </c>
      <c r="N112" s="133">
        <f t="shared" si="14"/>
        <v>-32795</v>
      </c>
      <c r="O112" s="134">
        <f t="shared" si="15"/>
        <v>-0.10453822442806004</v>
      </c>
      <c r="P112" s="133">
        <f t="shared" si="19"/>
        <v>4547521</v>
      </c>
      <c r="Q112" s="133">
        <f t="shared" si="19"/>
        <v>4112583</v>
      </c>
      <c r="R112" s="133">
        <f t="shared" si="17"/>
        <v>-434938</v>
      </c>
      <c r="S112" s="136">
        <f t="shared" si="18"/>
        <v>-0.0956428788344243</v>
      </c>
    </row>
    <row r="113" spans="1:19" ht="11.25">
      <c r="A113" s="126">
        <v>1680</v>
      </c>
      <c r="B113" s="126" t="s">
        <v>66</v>
      </c>
      <c r="C113" s="132" t="s">
        <v>564</v>
      </c>
      <c r="D113" s="133">
        <v>32115660</v>
      </c>
      <c r="E113" s="133">
        <v>31247409</v>
      </c>
      <c r="F113" s="133">
        <f t="shared" si="10"/>
        <v>-868251</v>
      </c>
      <c r="G113" s="134">
        <f t="shared" si="11"/>
        <v>-0.02703512865686086</v>
      </c>
      <c r="H113" s="135">
        <v>6209678</v>
      </c>
      <c r="I113" s="133">
        <v>8130112</v>
      </c>
      <c r="J113" s="133">
        <f t="shared" si="12"/>
        <v>1920434</v>
      </c>
      <c r="K113" s="134">
        <f t="shared" si="13"/>
        <v>0.3092646671856415</v>
      </c>
      <c r="L113" s="135">
        <v>5343270</v>
      </c>
      <c r="M113" s="133">
        <v>5395968</v>
      </c>
      <c r="N113" s="133">
        <f t="shared" si="14"/>
        <v>52698</v>
      </c>
      <c r="O113" s="134">
        <f t="shared" si="15"/>
        <v>0.009862499929818257</v>
      </c>
      <c r="P113" s="133">
        <f t="shared" si="19"/>
        <v>43668608</v>
      </c>
      <c r="Q113" s="133">
        <f t="shared" si="19"/>
        <v>44773489</v>
      </c>
      <c r="R113" s="133">
        <f t="shared" si="17"/>
        <v>1104881</v>
      </c>
      <c r="S113" s="136">
        <f t="shared" si="18"/>
        <v>0.025301493466427873</v>
      </c>
    </row>
    <row r="114" spans="1:19" ht="11.25">
      <c r="A114" s="126">
        <v>1690</v>
      </c>
      <c r="B114" s="126" t="s">
        <v>93</v>
      </c>
      <c r="C114" s="132" t="s">
        <v>565</v>
      </c>
      <c r="D114" s="133">
        <v>191468</v>
      </c>
      <c r="E114" s="133">
        <v>166656</v>
      </c>
      <c r="F114" s="133">
        <f t="shared" si="10"/>
        <v>-24812</v>
      </c>
      <c r="G114" s="134">
        <f t="shared" si="11"/>
        <v>-0.12958823406522238</v>
      </c>
      <c r="H114" s="135">
        <v>34302</v>
      </c>
      <c r="I114" s="133">
        <v>18558</v>
      </c>
      <c r="J114" s="133">
        <f t="shared" si="12"/>
        <v>-15744</v>
      </c>
      <c r="K114" s="134">
        <f t="shared" si="13"/>
        <v>-0.45898198355781006</v>
      </c>
      <c r="L114" s="135">
        <v>234</v>
      </c>
      <c r="M114" s="133">
        <v>5497</v>
      </c>
      <c r="N114" s="133">
        <f t="shared" si="14"/>
        <v>5263</v>
      </c>
      <c r="O114" s="134">
        <f t="shared" si="15"/>
        <v>22.49145299145299</v>
      </c>
      <c r="P114" s="133">
        <f t="shared" si="19"/>
        <v>226004</v>
      </c>
      <c r="Q114" s="133">
        <f t="shared" si="19"/>
        <v>190711</v>
      </c>
      <c r="R114" s="133">
        <f t="shared" si="17"/>
        <v>-35293</v>
      </c>
      <c r="S114" s="136">
        <f t="shared" si="18"/>
        <v>-0.15616095290348844</v>
      </c>
    </row>
    <row r="115" spans="1:19" ht="11.25">
      <c r="A115" s="126">
        <v>1700</v>
      </c>
      <c r="B115" s="126" t="s">
        <v>68</v>
      </c>
      <c r="C115" s="132" t="s">
        <v>566</v>
      </c>
      <c r="D115" s="133">
        <v>505265</v>
      </c>
      <c r="E115" s="133">
        <v>441062</v>
      </c>
      <c r="F115" s="133">
        <f t="shared" si="10"/>
        <v>-64203</v>
      </c>
      <c r="G115" s="134">
        <f t="shared" si="11"/>
        <v>-0.12706797423134394</v>
      </c>
      <c r="H115" s="135">
        <v>139101</v>
      </c>
      <c r="I115" s="133">
        <v>96806</v>
      </c>
      <c r="J115" s="133">
        <f t="shared" si="12"/>
        <v>-42295</v>
      </c>
      <c r="K115" s="134">
        <f t="shared" si="13"/>
        <v>-0.3040596401176124</v>
      </c>
      <c r="L115" s="135">
        <v>9868</v>
      </c>
      <c r="M115" s="133">
        <v>23762</v>
      </c>
      <c r="N115" s="133">
        <f t="shared" si="14"/>
        <v>13894</v>
      </c>
      <c r="O115" s="134">
        <f t="shared" si="15"/>
        <v>1.4079854073773814</v>
      </c>
      <c r="P115" s="133">
        <f t="shared" si="19"/>
        <v>654234</v>
      </c>
      <c r="Q115" s="133">
        <f t="shared" si="19"/>
        <v>561630</v>
      </c>
      <c r="R115" s="133">
        <f t="shared" si="17"/>
        <v>-92604</v>
      </c>
      <c r="S115" s="136">
        <f t="shared" si="18"/>
        <v>-0.14154568548867835</v>
      </c>
    </row>
    <row r="116" spans="1:19" ht="11.25">
      <c r="A116" s="126">
        <v>1720</v>
      </c>
      <c r="B116" s="126" t="s">
        <v>69</v>
      </c>
      <c r="C116" s="132" t="s">
        <v>568</v>
      </c>
      <c r="D116" s="133">
        <v>1681489</v>
      </c>
      <c r="E116" s="133">
        <v>1529009</v>
      </c>
      <c r="F116" s="133">
        <f t="shared" si="10"/>
        <v>-152480</v>
      </c>
      <c r="G116" s="134">
        <f t="shared" si="11"/>
        <v>-0.0906815328557011</v>
      </c>
      <c r="H116" s="135">
        <v>378674</v>
      </c>
      <c r="I116" s="133">
        <v>335015</v>
      </c>
      <c r="J116" s="133">
        <f t="shared" si="12"/>
        <v>-43659</v>
      </c>
      <c r="K116" s="134">
        <f t="shared" si="13"/>
        <v>-0.11529442211506467</v>
      </c>
      <c r="L116" s="135">
        <v>125057</v>
      </c>
      <c r="M116" s="133">
        <v>117160</v>
      </c>
      <c r="N116" s="133">
        <f t="shared" si="14"/>
        <v>-7897</v>
      </c>
      <c r="O116" s="134">
        <f t="shared" si="15"/>
        <v>-0.06314720487457719</v>
      </c>
      <c r="P116" s="133">
        <f t="shared" si="19"/>
        <v>2185220</v>
      </c>
      <c r="Q116" s="133">
        <f t="shared" si="19"/>
        <v>1981184</v>
      </c>
      <c r="R116" s="133">
        <f t="shared" si="17"/>
        <v>-204036</v>
      </c>
      <c r="S116" s="136">
        <f t="shared" si="18"/>
        <v>-0.09337091917518603</v>
      </c>
    </row>
    <row r="117" spans="1:19" ht="11.25">
      <c r="A117" s="126">
        <v>1740</v>
      </c>
      <c r="B117" s="126" t="s">
        <v>70</v>
      </c>
      <c r="C117" s="132" t="s">
        <v>569</v>
      </c>
      <c r="D117" s="133">
        <v>11489438</v>
      </c>
      <c r="E117" s="133">
        <v>10958753</v>
      </c>
      <c r="F117" s="133">
        <f t="shared" si="10"/>
        <v>-530685</v>
      </c>
      <c r="G117" s="134">
        <f t="shared" si="11"/>
        <v>-0.04618894327120265</v>
      </c>
      <c r="H117" s="135">
        <v>2803189</v>
      </c>
      <c r="I117" s="133">
        <v>3244506</v>
      </c>
      <c r="J117" s="133">
        <f t="shared" si="12"/>
        <v>441317</v>
      </c>
      <c r="K117" s="134">
        <f t="shared" si="13"/>
        <v>0.15743390830942902</v>
      </c>
      <c r="L117" s="135">
        <v>1321366</v>
      </c>
      <c r="M117" s="133">
        <v>1400194</v>
      </c>
      <c r="N117" s="133">
        <f t="shared" si="14"/>
        <v>78828</v>
      </c>
      <c r="O117" s="134">
        <f t="shared" si="15"/>
        <v>0.05965644643497714</v>
      </c>
      <c r="P117" s="133">
        <f t="shared" si="19"/>
        <v>15613993</v>
      </c>
      <c r="Q117" s="133">
        <f t="shared" si="19"/>
        <v>15603453</v>
      </c>
      <c r="R117" s="133">
        <f t="shared" si="17"/>
        <v>-10540</v>
      </c>
      <c r="S117" s="136">
        <f t="shared" si="18"/>
        <v>-0.0006750355274272251</v>
      </c>
    </row>
    <row r="118" spans="1:19" ht="11.25">
      <c r="A118" s="126">
        <v>1750</v>
      </c>
      <c r="B118" s="126" t="s">
        <v>71</v>
      </c>
      <c r="C118" s="132" t="s">
        <v>570</v>
      </c>
      <c r="D118" s="133">
        <v>12046621</v>
      </c>
      <c r="E118" s="133">
        <v>11349508</v>
      </c>
      <c r="F118" s="133">
        <f t="shared" si="10"/>
        <v>-697113</v>
      </c>
      <c r="G118" s="134">
        <f t="shared" si="11"/>
        <v>-0.05786792827631915</v>
      </c>
      <c r="H118" s="135">
        <v>2110917</v>
      </c>
      <c r="I118" s="133">
        <v>2579809</v>
      </c>
      <c r="J118" s="133">
        <f t="shared" si="12"/>
        <v>468892</v>
      </c>
      <c r="K118" s="134">
        <f t="shared" si="13"/>
        <v>0.22212716085000025</v>
      </c>
      <c r="L118" s="135">
        <v>1359593</v>
      </c>
      <c r="M118" s="133">
        <v>1603106</v>
      </c>
      <c r="N118" s="133">
        <f t="shared" si="14"/>
        <v>243513</v>
      </c>
      <c r="O118" s="134">
        <f t="shared" si="15"/>
        <v>0.1791072769571482</v>
      </c>
      <c r="P118" s="133">
        <f t="shared" si="19"/>
        <v>15517131</v>
      </c>
      <c r="Q118" s="133">
        <f t="shared" si="19"/>
        <v>15532423</v>
      </c>
      <c r="R118" s="133">
        <f t="shared" si="17"/>
        <v>15292</v>
      </c>
      <c r="S118" s="136">
        <f t="shared" si="18"/>
        <v>0.000985491454573658</v>
      </c>
    </row>
    <row r="119" spans="1:19" ht="11.25">
      <c r="A119" s="126">
        <v>1760</v>
      </c>
      <c r="B119" s="126" t="s">
        <v>72</v>
      </c>
      <c r="C119" s="132" t="s">
        <v>671</v>
      </c>
      <c r="D119" s="133">
        <v>802916</v>
      </c>
      <c r="E119" s="133">
        <v>720247</v>
      </c>
      <c r="F119" s="133">
        <f t="shared" si="10"/>
        <v>-82669</v>
      </c>
      <c r="G119" s="134">
        <f t="shared" si="11"/>
        <v>-0.10296095731060285</v>
      </c>
      <c r="H119" s="135">
        <v>313164</v>
      </c>
      <c r="I119" s="133">
        <v>290807</v>
      </c>
      <c r="J119" s="133">
        <f t="shared" si="12"/>
        <v>-22357</v>
      </c>
      <c r="K119" s="134">
        <f t="shared" si="13"/>
        <v>-0.07139070902147118</v>
      </c>
      <c r="L119" s="135">
        <v>116639</v>
      </c>
      <c r="M119" s="133">
        <v>149596</v>
      </c>
      <c r="N119" s="133">
        <f t="shared" si="14"/>
        <v>32957</v>
      </c>
      <c r="O119" s="134">
        <f t="shared" si="15"/>
        <v>0.28255557746551324</v>
      </c>
      <c r="P119" s="133">
        <f t="shared" si="19"/>
        <v>1232719</v>
      </c>
      <c r="Q119" s="133">
        <f t="shared" si="19"/>
        <v>1160650</v>
      </c>
      <c r="R119" s="133">
        <f t="shared" si="17"/>
        <v>-72069</v>
      </c>
      <c r="S119" s="136">
        <f t="shared" si="18"/>
        <v>-0.05846344544052619</v>
      </c>
    </row>
    <row r="120" spans="1:19" ht="11.25">
      <c r="A120" s="126">
        <v>1770</v>
      </c>
      <c r="B120" s="126" t="s">
        <v>119</v>
      </c>
      <c r="C120" s="115" t="s">
        <v>668</v>
      </c>
      <c r="D120" s="133">
        <v>0</v>
      </c>
      <c r="E120" s="133">
        <v>0</v>
      </c>
      <c r="F120" s="133">
        <f t="shared" si="10"/>
        <v>0</v>
      </c>
      <c r="G120" s="134" t="str">
        <f t="shared" si="11"/>
        <v>n/a</v>
      </c>
      <c r="H120" s="135">
        <v>0</v>
      </c>
      <c r="I120" s="133">
        <v>0</v>
      </c>
      <c r="J120" s="133">
        <f t="shared" si="12"/>
        <v>0</v>
      </c>
      <c r="K120" s="134" t="str">
        <f t="shared" si="13"/>
        <v>n/a</v>
      </c>
      <c r="L120" s="135">
        <v>0</v>
      </c>
      <c r="M120" s="133">
        <v>18191</v>
      </c>
      <c r="N120" s="133">
        <f t="shared" si="14"/>
        <v>18191</v>
      </c>
      <c r="O120" s="134" t="str">
        <f t="shared" si="15"/>
        <v>n/a</v>
      </c>
      <c r="P120" s="133">
        <f t="shared" si="19"/>
        <v>0</v>
      </c>
      <c r="Q120" s="133">
        <f t="shared" si="19"/>
        <v>18191</v>
      </c>
      <c r="R120" s="133">
        <f t="shared" si="17"/>
        <v>18191</v>
      </c>
      <c r="S120" s="136" t="str">
        <f t="shared" si="18"/>
        <v>n/a</v>
      </c>
    </row>
    <row r="121" spans="1:19" ht="11.25">
      <c r="A121" s="126">
        <v>1780</v>
      </c>
      <c r="B121" s="126" t="s">
        <v>74</v>
      </c>
      <c r="C121" s="132" t="s">
        <v>573</v>
      </c>
      <c r="D121" s="133">
        <v>26143529</v>
      </c>
      <c r="E121" s="133">
        <v>25530442</v>
      </c>
      <c r="F121" s="133">
        <f t="shared" si="10"/>
        <v>-613087</v>
      </c>
      <c r="G121" s="134">
        <f t="shared" si="11"/>
        <v>-0.023450812627476572</v>
      </c>
      <c r="H121" s="135">
        <v>4401689</v>
      </c>
      <c r="I121" s="133">
        <v>5495940</v>
      </c>
      <c r="J121" s="133">
        <f t="shared" si="12"/>
        <v>1094251</v>
      </c>
      <c r="K121" s="134">
        <f t="shared" si="13"/>
        <v>0.24859798136578937</v>
      </c>
      <c r="L121" s="135">
        <v>2404879</v>
      </c>
      <c r="M121" s="133">
        <v>2792388</v>
      </c>
      <c r="N121" s="133">
        <f t="shared" si="14"/>
        <v>387509</v>
      </c>
      <c r="O121" s="134">
        <f t="shared" si="15"/>
        <v>0.1611345103017657</v>
      </c>
      <c r="P121" s="133">
        <f t="shared" si="19"/>
        <v>32950097</v>
      </c>
      <c r="Q121" s="133">
        <f t="shared" si="19"/>
        <v>33818770</v>
      </c>
      <c r="R121" s="133">
        <f t="shared" si="17"/>
        <v>868673</v>
      </c>
      <c r="S121" s="136">
        <f t="shared" si="18"/>
        <v>0.026363291130827325</v>
      </c>
    </row>
    <row r="122" spans="1:19" ht="11.25">
      <c r="A122" s="126">
        <v>1800</v>
      </c>
      <c r="B122" s="126" t="s">
        <v>76</v>
      </c>
      <c r="C122" s="132" t="s">
        <v>673</v>
      </c>
      <c r="D122" s="133">
        <v>3810961</v>
      </c>
      <c r="E122" s="133">
        <v>3515515</v>
      </c>
      <c r="F122" s="133">
        <f t="shared" si="10"/>
        <v>-295446</v>
      </c>
      <c r="G122" s="134">
        <f t="shared" si="11"/>
        <v>-0.07752532760109589</v>
      </c>
      <c r="H122" s="135">
        <v>813072</v>
      </c>
      <c r="I122" s="133">
        <v>806466</v>
      </c>
      <c r="J122" s="133">
        <f t="shared" si="12"/>
        <v>-6606</v>
      </c>
      <c r="K122" s="134">
        <f t="shared" si="13"/>
        <v>-0.008124741720290454</v>
      </c>
      <c r="L122" s="135">
        <v>416676</v>
      </c>
      <c r="M122" s="133">
        <v>408356</v>
      </c>
      <c r="N122" s="133">
        <f t="shared" si="14"/>
        <v>-8320</v>
      </c>
      <c r="O122" s="134">
        <f t="shared" si="15"/>
        <v>-0.01996755272681892</v>
      </c>
      <c r="P122" s="133">
        <f t="shared" si="19"/>
        <v>5040709</v>
      </c>
      <c r="Q122" s="133">
        <f t="shared" si="19"/>
        <v>4730337</v>
      </c>
      <c r="R122" s="133">
        <f t="shared" si="17"/>
        <v>-310372</v>
      </c>
      <c r="S122" s="136">
        <f t="shared" si="18"/>
        <v>-0.06157308426255116</v>
      </c>
    </row>
    <row r="123" spans="1:19" ht="11.25">
      <c r="A123" s="126">
        <v>1810</v>
      </c>
      <c r="B123" s="126" t="s">
        <v>73</v>
      </c>
      <c r="C123" s="132" t="s">
        <v>672</v>
      </c>
      <c r="D123" s="133">
        <v>461295</v>
      </c>
      <c r="E123" s="133">
        <v>409746</v>
      </c>
      <c r="F123" s="133">
        <f t="shared" si="10"/>
        <v>-51549</v>
      </c>
      <c r="G123" s="134">
        <f t="shared" si="11"/>
        <v>-0.11174844730595389</v>
      </c>
      <c r="H123" s="135">
        <v>113855</v>
      </c>
      <c r="I123" s="133">
        <v>56583</v>
      </c>
      <c r="J123" s="133">
        <f t="shared" si="12"/>
        <v>-57272</v>
      </c>
      <c r="K123" s="134">
        <f t="shared" si="13"/>
        <v>-0.5030257784023539</v>
      </c>
      <c r="L123" s="135">
        <v>28879</v>
      </c>
      <c r="M123" s="133">
        <v>11139</v>
      </c>
      <c r="N123" s="133">
        <f t="shared" si="14"/>
        <v>-17740</v>
      </c>
      <c r="O123" s="134">
        <f t="shared" si="15"/>
        <v>-0.6142871983101907</v>
      </c>
      <c r="P123" s="133">
        <f t="shared" si="19"/>
        <v>604029</v>
      </c>
      <c r="Q123" s="133">
        <f t="shared" si="19"/>
        <v>477468</v>
      </c>
      <c r="R123" s="133">
        <f t="shared" si="17"/>
        <v>-126561</v>
      </c>
      <c r="S123" s="136">
        <f t="shared" si="18"/>
        <v>-0.20952801935006432</v>
      </c>
    </row>
    <row r="124" spans="1:19" ht="11.25">
      <c r="A124" s="126">
        <v>1830</v>
      </c>
      <c r="B124" s="126" t="s">
        <v>75</v>
      </c>
      <c r="C124" s="132" t="s">
        <v>576</v>
      </c>
      <c r="D124" s="133">
        <v>3493358</v>
      </c>
      <c r="E124" s="133">
        <v>3262428</v>
      </c>
      <c r="F124" s="133">
        <f t="shared" si="10"/>
        <v>-230930</v>
      </c>
      <c r="G124" s="134">
        <f t="shared" si="11"/>
        <v>-0.06610544925541556</v>
      </c>
      <c r="H124" s="135">
        <v>506190</v>
      </c>
      <c r="I124" s="133">
        <v>482186</v>
      </c>
      <c r="J124" s="133">
        <f t="shared" si="12"/>
        <v>-24004</v>
      </c>
      <c r="K124" s="134">
        <f t="shared" si="13"/>
        <v>-0.047420928900215334</v>
      </c>
      <c r="L124" s="135">
        <v>297225</v>
      </c>
      <c r="M124" s="133">
        <v>292346</v>
      </c>
      <c r="N124" s="133">
        <f t="shared" si="14"/>
        <v>-4879</v>
      </c>
      <c r="O124" s="134">
        <f t="shared" si="15"/>
        <v>-0.016415173689965513</v>
      </c>
      <c r="P124" s="133">
        <f t="shared" si="19"/>
        <v>4296773</v>
      </c>
      <c r="Q124" s="133">
        <f t="shared" si="19"/>
        <v>4036960</v>
      </c>
      <c r="R124" s="133">
        <f t="shared" si="17"/>
        <v>-259813</v>
      </c>
      <c r="S124" s="136">
        <f t="shared" si="18"/>
        <v>-0.06046700628588012</v>
      </c>
    </row>
    <row r="125" spans="1:19" ht="11.25">
      <c r="A125" s="126">
        <v>1860</v>
      </c>
      <c r="B125" s="126" t="s">
        <v>87</v>
      </c>
      <c r="C125" s="132" t="s">
        <v>577</v>
      </c>
      <c r="D125" s="133">
        <v>516368</v>
      </c>
      <c r="E125" s="133">
        <v>459920</v>
      </c>
      <c r="F125" s="133">
        <f t="shared" si="10"/>
        <v>-56448</v>
      </c>
      <c r="G125" s="134">
        <f t="shared" si="11"/>
        <v>-0.10931738605025873</v>
      </c>
      <c r="H125" s="135">
        <v>149622</v>
      </c>
      <c r="I125" s="133">
        <v>147444</v>
      </c>
      <c r="J125" s="133">
        <f t="shared" si="12"/>
        <v>-2178</v>
      </c>
      <c r="K125" s="134">
        <f t="shared" si="13"/>
        <v>-0.014556682840758712</v>
      </c>
      <c r="L125" s="135">
        <v>8710</v>
      </c>
      <c r="M125" s="133">
        <v>19834</v>
      </c>
      <c r="N125" s="133">
        <f t="shared" si="14"/>
        <v>11124</v>
      </c>
      <c r="O125" s="134">
        <f t="shared" si="15"/>
        <v>1.2771526980482204</v>
      </c>
      <c r="P125" s="133">
        <f t="shared" si="19"/>
        <v>674700</v>
      </c>
      <c r="Q125" s="133">
        <f t="shared" si="19"/>
        <v>627198</v>
      </c>
      <c r="R125" s="133">
        <f t="shared" si="17"/>
        <v>-47502</v>
      </c>
      <c r="S125" s="136">
        <f t="shared" si="18"/>
        <v>-0.07040462427745665</v>
      </c>
    </row>
    <row r="126" spans="1:19" ht="11.25">
      <c r="A126" s="126">
        <v>1880</v>
      </c>
      <c r="B126" s="126" t="s">
        <v>77</v>
      </c>
      <c r="C126" s="132" t="s">
        <v>578</v>
      </c>
      <c r="D126" s="133">
        <v>1596273</v>
      </c>
      <c r="E126" s="133">
        <v>1443361</v>
      </c>
      <c r="F126" s="133">
        <f t="shared" si="10"/>
        <v>-152912</v>
      </c>
      <c r="G126" s="134">
        <f t="shared" si="11"/>
        <v>-0.09579313814115756</v>
      </c>
      <c r="H126" s="135">
        <v>219082</v>
      </c>
      <c r="I126" s="133">
        <v>182253</v>
      </c>
      <c r="J126" s="133">
        <f t="shared" si="12"/>
        <v>-36829</v>
      </c>
      <c r="K126" s="134">
        <f t="shared" si="13"/>
        <v>-0.16810600597036726</v>
      </c>
      <c r="L126" s="135">
        <v>122029</v>
      </c>
      <c r="M126" s="133">
        <v>164358</v>
      </c>
      <c r="N126" s="133">
        <f t="shared" si="14"/>
        <v>42329</v>
      </c>
      <c r="O126" s="134">
        <f t="shared" si="15"/>
        <v>0.34687656212867435</v>
      </c>
      <c r="P126" s="133">
        <f t="shared" si="19"/>
        <v>1937384</v>
      </c>
      <c r="Q126" s="133">
        <f t="shared" si="19"/>
        <v>1789972</v>
      </c>
      <c r="R126" s="133">
        <f t="shared" si="17"/>
        <v>-147412</v>
      </c>
      <c r="S126" s="136">
        <f t="shared" si="18"/>
        <v>-0.07608816837550016</v>
      </c>
    </row>
    <row r="127" spans="1:19" ht="11.25">
      <c r="A127" s="126">
        <v>1890</v>
      </c>
      <c r="B127" s="126" t="s">
        <v>94</v>
      </c>
      <c r="C127" s="132" t="s">
        <v>579</v>
      </c>
      <c r="D127" s="133">
        <v>81003</v>
      </c>
      <c r="E127" s="133">
        <v>57287</v>
      </c>
      <c r="F127" s="133">
        <f t="shared" si="10"/>
        <v>-23716</v>
      </c>
      <c r="G127" s="134">
        <f t="shared" si="11"/>
        <v>-0.29277927977976126</v>
      </c>
      <c r="H127" s="135">
        <v>101009</v>
      </c>
      <c r="I127" s="133">
        <v>38321</v>
      </c>
      <c r="J127" s="133">
        <f t="shared" si="12"/>
        <v>-62688</v>
      </c>
      <c r="K127" s="134">
        <f t="shared" si="13"/>
        <v>-0.6206179647358157</v>
      </c>
      <c r="L127" s="135">
        <v>33671</v>
      </c>
      <c r="M127" s="133">
        <v>46719</v>
      </c>
      <c r="N127" s="133">
        <f t="shared" si="14"/>
        <v>13048</v>
      </c>
      <c r="O127" s="134">
        <f t="shared" si="15"/>
        <v>0.3875144783344718</v>
      </c>
      <c r="P127" s="133">
        <f t="shared" si="19"/>
        <v>215683</v>
      </c>
      <c r="Q127" s="133">
        <f t="shared" si="19"/>
        <v>142327</v>
      </c>
      <c r="R127" s="133">
        <f t="shared" si="17"/>
        <v>-73356</v>
      </c>
      <c r="S127" s="136">
        <f t="shared" si="18"/>
        <v>-0.340110254401135</v>
      </c>
    </row>
    <row r="128" spans="1:19" ht="11.25">
      <c r="A128" s="126">
        <v>1900</v>
      </c>
      <c r="B128" s="126" t="s">
        <v>120</v>
      </c>
      <c r="C128" s="132" t="s">
        <v>580</v>
      </c>
      <c r="D128" s="133">
        <v>0</v>
      </c>
      <c r="E128" s="133">
        <v>0</v>
      </c>
      <c r="F128" s="133">
        <f t="shared" si="10"/>
        <v>0</v>
      </c>
      <c r="G128" s="134" t="str">
        <f t="shared" si="11"/>
        <v>n/a</v>
      </c>
      <c r="H128" s="135">
        <v>0</v>
      </c>
      <c r="I128" s="133">
        <v>0</v>
      </c>
      <c r="J128" s="133">
        <f t="shared" si="12"/>
        <v>0</v>
      </c>
      <c r="K128" s="134" t="str">
        <f t="shared" si="13"/>
        <v>n/a</v>
      </c>
      <c r="L128" s="135">
        <v>98</v>
      </c>
      <c r="M128" s="133">
        <v>0</v>
      </c>
      <c r="N128" s="133">
        <f t="shared" si="14"/>
        <v>-98</v>
      </c>
      <c r="O128" s="134">
        <f t="shared" si="15"/>
        <v>-1</v>
      </c>
      <c r="P128" s="133">
        <f t="shared" si="19"/>
        <v>98</v>
      </c>
      <c r="Q128" s="133">
        <f t="shared" si="19"/>
        <v>0</v>
      </c>
      <c r="R128" s="133">
        <f t="shared" si="17"/>
        <v>-98</v>
      </c>
      <c r="S128" s="136">
        <f t="shared" si="18"/>
        <v>-1</v>
      </c>
    </row>
    <row r="129" spans="1:19" ht="11.25">
      <c r="A129" s="126">
        <v>1920</v>
      </c>
      <c r="B129" s="126" t="s">
        <v>78</v>
      </c>
      <c r="C129" s="132" t="s">
        <v>581</v>
      </c>
      <c r="D129" s="133">
        <v>18636898</v>
      </c>
      <c r="E129" s="133">
        <v>17942888</v>
      </c>
      <c r="F129" s="133">
        <f t="shared" si="10"/>
        <v>-694010</v>
      </c>
      <c r="G129" s="134">
        <f t="shared" si="11"/>
        <v>-0.03723849322993558</v>
      </c>
      <c r="H129" s="135">
        <v>3308911</v>
      </c>
      <c r="I129" s="133">
        <v>4073426</v>
      </c>
      <c r="J129" s="133">
        <f t="shared" si="12"/>
        <v>764515</v>
      </c>
      <c r="K129" s="134">
        <f t="shared" si="13"/>
        <v>0.23104731435810755</v>
      </c>
      <c r="L129" s="135">
        <v>3658205</v>
      </c>
      <c r="M129" s="133">
        <v>3383664</v>
      </c>
      <c r="N129" s="133">
        <f t="shared" si="14"/>
        <v>-274541</v>
      </c>
      <c r="O129" s="134">
        <f t="shared" si="15"/>
        <v>-0.07504800851783866</v>
      </c>
      <c r="P129" s="133">
        <f t="shared" si="19"/>
        <v>25604014</v>
      </c>
      <c r="Q129" s="133">
        <f t="shared" si="19"/>
        <v>25399978</v>
      </c>
      <c r="R129" s="133">
        <f t="shared" si="17"/>
        <v>-204036</v>
      </c>
      <c r="S129" s="136">
        <f t="shared" si="18"/>
        <v>-0.007968906750324382</v>
      </c>
    </row>
    <row r="130" spans="1:19" ht="11.25">
      <c r="A130" s="126">
        <v>1930</v>
      </c>
      <c r="B130" s="126" t="s">
        <v>90</v>
      </c>
      <c r="C130" s="132" t="s">
        <v>582</v>
      </c>
      <c r="D130" s="133">
        <v>168270</v>
      </c>
      <c r="E130" s="133">
        <v>133846</v>
      </c>
      <c r="F130" s="133">
        <f t="shared" si="10"/>
        <v>-34424</v>
      </c>
      <c r="G130" s="134">
        <f t="shared" si="11"/>
        <v>-0.20457597908123848</v>
      </c>
      <c r="H130" s="135">
        <v>106146</v>
      </c>
      <c r="I130" s="133">
        <v>32230</v>
      </c>
      <c r="J130" s="133">
        <f t="shared" si="12"/>
        <v>-73916</v>
      </c>
      <c r="K130" s="134">
        <f t="shared" si="13"/>
        <v>-0.6963616151338722</v>
      </c>
      <c r="L130" s="135">
        <v>1374</v>
      </c>
      <c r="M130" s="133">
        <v>281</v>
      </c>
      <c r="N130" s="133">
        <f t="shared" si="14"/>
        <v>-1093</v>
      </c>
      <c r="O130" s="134">
        <f t="shared" si="15"/>
        <v>-0.7954876273653566</v>
      </c>
      <c r="P130" s="133">
        <f t="shared" si="19"/>
        <v>275790</v>
      </c>
      <c r="Q130" s="133">
        <f t="shared" si="19"/>
        <v>166357</v>
      </c>
      <c r="R130" s="133">
        <f t="shared" si="17"/>
        <v>-109433</v>
      </c>
      <c r="S130" s="136">
        <f t="shared" si="18"/>
        <v>-0.39679828855288446</v>
      </c>
    </row>
    <row r="131" spans="3:19" ht="12" thickBot="1">
      <c r="C131" s="137" t="s">
        <v>124</v>
      </c>
      <c r="D131" s="138">
        <f>SUM(D8:D130)</f>
        <v>1085107286</v>
      </c>
      <c r="E131" s="138">
        <f>SUM(E8:E130)</f>
        <v>1050158287</v>
      </c>
      <c r="F131" s="138">
        <f t="shared" si="10"/>
        <v>-34948999</v>
      </c>
      <c r="G131" s="139">
        <f t="shared" si="11"/>
        <v>-0.03220787423594905</v>
      </c>
      <c r="H131" s="140">
        <f>SUM(H8:H130)</f>
        <v>205196426</v>
      </c>
      <c r="I131" s="138">
        <f>SUM(I8:I130)</f>
        <v>240196408</v>
      </c>
      <c r="J131" s="138">
        <f t="shared" si="12"/>
        <v>34999982</v>
      </c>
      <c r="K131" s="139">
        <f t="shared" si="13"/>
        <v>0.17056818523730038</v>
      </c>
      <c r="L131" s="140">
        <f>SUM(L8:L130)</f>
        <v>266791854</v>
      </c>
      <c r="M131" s="138">
        <f>SUM(M8:M130)</f>
        <v>267645283</v>
      </c>
      <c r="N131" s="138">
        <f t="shared" si="14"/>
        <v>853429</v>
      </c>
      <c r="O131" s="139">
        <f t="shared" si="15"/>
        <v>0.0031988570385661024</v>
      </c>
      <c r="P131" s="138">
        <f>SUM(P8:P130)</f>
        <v>1557095566</v>
      </c>
      <c r="Q131" s="138">
        <f>SUM(Q8:Q130)</f>
        <v>1557999978</v>
      </c>
      <c r="R131" s="138">
        <f t="shared" si="17"/>
        <v>904412</v>
      </c>
      <c r="S131" s="141">
        <f t="shared" si="18"/>
        <v>0.0005808326860266713</v>
      </c>
    </row>
    <row r="133" ht="11.25">
      <c r="C133" s="142" t="s">
        <v>1073</v>
      </c>
    </row>
  </sheetData>
  <sheetProtection/>
  <mergeCells count="4">
    <mergeCell ref="D6:G6"/>
    <mergeCell ref="H6:K6"/>
    <mergeCell ref="L6:O6"/>
    <mergeCell ref="P6:S6"/>
  </mergeCells>
  <printOptions horizontalCentered="1"/>
  <pageMargins left="0.1968503937007874" right="0.1968503937007874" top="0.1968503937007874" bottom="0.1968503937007874" header="0" footer="0.5118110236220472"/>
  <pageSetup fitToHeight="10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PageLayoutView="0" workbookViewId="0" topLeftCell="A13">
      <selection activeCell="F29" sqref="F29"/>
    </sheetView>
  </sheetViews>
  <sheetFormatPr defaultColWidth="0" defaultRowHeight="12.75"/>
  <cols>
    <col min="1" max="1" width="45.7109375" style="66" customWidth="1"/>
    <col min="2" max="2" width="4.28125" style="66" customWidth="1"/>
    <col min="3" max="3" width="15.7109375" style="63" customWidth="1"/>
    <col min="4" max="4" width="4.28125" style="66" customWidth="1"/>
    <col min="5" max="255" width="9.140625" style="66" customWidth="1"/>
    <col min="256" max="16384" width="0" style="66" hidden="1" customWidth="1"/>
  </cols>
  <sheetData>
    <row r="1" spans="1:2" s="63" customFormat="1" ht="18" customHeight="1">
      <c r="A1" s="62" t="s">
        <v>763</v>
      </c>
      <c r="B1" s="62"/>
    </row>
    <row r="2" spans="1:3" ht="13.5" thickBot="1">
      <c r="A2" s="64"/>
      <c r="B2" s="64"/>
      <c r="C2" s="65"/>
    </row>
    <row r="3" spans="1:3" ht="12.75">
      <c r="A3" s="67"/>
      <c r="B3" s="68"/>
      <c r="C3" s="69" t="s">
        <v>764</v>
      </c>
    </row>
    <row r="4" spans="1:2" ht="12.75">
      <c r="A4" s="70" t="s">
        <v>765</v>
      </c>
      <c r="B4" s="71"/>
    </row>
    <row r="5" spans="1:6" ht="12.75">
      <c r="A5" s="72" t="s">
        <v>766</v>
      </c>
      <c r="B5" s="71"/>
      <c r="C5" s="73">
        <v>9350</v>
      </c>
      <c r="F5" s="71"/>
    </row>
    <row r="6" spans="1:6" ht="12.75">
      <c r="A6" s="63" t="s">
        <v>767</v>
      </c>
      <c r="B6" s="71"/>
      <c r="C6" s="73">
        <v>11250</v>
      </c>
      <c r="F6" s="71"/>
    </row>
    <row r="7" spans="1:6" ht="12.75">
      <c r="A7" s="72" t="s">
        <v>768</v>
      </c>
      <c r="B7" s="71"/>
      <c r="C7" s="73">
        <v>550</v>
      </c>
      <c r="F7" s="71"/>
    </row>
    <row r="8" spans="1:6" ht="12.75">
      <c r="A8" s="63" t="s">
        <v>769</v>
      </c>
      <c r="B8" s="71"/>
      <c r="C8" s="73">
        <v>350</v>
      </c>
      <c r="F8" s="71"/>
    </row>
    <row r="9" spans="1:6" ht="12.75">
      <c r="A9" s="63" t="s">
        <v>770</v>
      </c>
      <c r="B9" s="71"/>
      <c r="C9" s="73">
        <v>1000</v>
      </c>
      <c r="F9" s="71"/>
    </row>
    <row r="10" spans="1:6" s="74" customFormat="1" ht="12.75">
      <c r="A10" s="74" t="s">
        <v>771</v>
      </c>
      <c r="B10" s="75"/>
      <c r="C10" s="76">
        <v>3300</v>
      </c>
      <c r="F10" s="75"/>
    </row>
    <row r="11" spans="1:6" s="74" customFormat="1" ht="12.75">
      <c r="A11" s="74" t="s">
        <v>772</v>
      </c>
      <c r="B11" s="75"/>
      <c r="C11" s="76">
        <f>6200+46500+4000</f>
        <v>56700</v>
      </c>
      <c r="F11" s="75"/>
    </row>
    <row r="12" spans="1:6" s="74" customFormat="1" ht="12.75" hidden="1">
      <c r="A12" s="74" t="s">
        <v>773</v>
      </c>
      <c r="B12" s="75"/>
      <c r="C12" s="76">
        <v>0</v>
      </c>
      <c r="F12" s="75"/>
    </row>
    <row r="13" spans="1:6" ht="12.75">
      <c r="A13" s="77" t="s">
        <v>774</v>
      </c>
      <c r="B13" s="78"/>
      <c r="C13" s="79">
        <f>SUM(C5:C12)</f>
        <v>82500</v>
      </c>
      <c r="F13" s="71"/>
    </row>
    <row r="14" spans="2:6" ht="12.75">
      <c r="B14" s="71"/>
      <c r="C14" s="73"/>
      <c r="F14" s="71"/>
    </row>
    <row r="15" spans="1:6" ht="12.75">
      <c r="A15" s="70" t="s">
        <v>775</v>
      </c>
      <c r="B15" s="71"/>
      <c r="C15" s="73"/>
      <c r="F15" s="71"/>
    </row>
    <row r="16" spans="1:6" ht="12.75">
      <c r="A16" s="66" t="s">
        <v>776</v>
      </c>
      <c r="B16" s="71"/>
      <c r="C16" s="73">
        <v>10447</v>
      </c>
      <c r="F16" s="71"/>
    </row>
    <row r="17" spans="1:6" s="74" customFormat="1" ht="12.75">
      <c r="A17" s="74" t="s">
        <v>777</v>
      </c>
      <c r="B17" s="75"/>
      <c r="C17" s="76">
        <v>2000</v>
      </c>
      <c r="F17" s="71"/>
    </row>
    <row r="18" spans="1:6" s="74" customFormat="1" ht="12.75">
      <c r="A18" s="80" t="s">
        <v>778</v>
      </c>
      <c r="B18" s="75"/>
      <c r="C18" s="76">
        <f>140347-20000-30000+70000-26000</f>
        <v>134347</v>
      </c>
      <c r="F18" s="71"/>
    </row>
    <row r="19" spans="1:6" s="74" customFormat="1" ht="12.75">
      <c r="A19" s="80" t="s">
        <v>779</v>
      </c>
      <c r="B19" s="75"/>
      <c r="C19" s="76">
        <v>26000</v>
      </c>
      <c r="F19" s="71"/>
    </row>
    <row r="20" spans="1:6" ht="12.75">
      <c r="A20" s="77" t="s">
        <v>774</v>
      </c>
      <c r="B20" s="78"/>
      <c r="C20" s="79">
        <f>SUM(C16:C19)</f>
        <v>172794</v>
      </c>
      <c r="F20" s="71"/>
    </row>
    <row r="21" spans="2:6" ht="12.75">
      <c r="B21" s="71"/>
      <c r="C21" s="73"/>
      <c r="F21" s="71"/>
    </row>
    <row r="22" spans="1:6" ht="12.75">
      <c r="A22" s="81" t="s">
        <v>780</v>
      </c>
      <c r="B22" s="71"/>
      <c r="C22" s="73"/>
      <c r="F22" s="71"/>
    </row>
    <row r="23" spans="1:6" ht="12.75">
      <c r="A23" s="82" t="s">
        <v>781</v>
      </c>
      <c r="B23" s="71"/>
      <c r="C23" s="73">
        <f>300+100</f>
        <v>400</v>
      </c>
      <c r="F23" s="71"/>
    </row>
    <row r="24" spans="1:6" ht="12.75">
      <c r="A24" s="77" t="s">
        <v>774</v>
      </c>
      <c r="B24" s="78"/>
      <c r="C24" s="83">
        <f>SUM(C23)</f>
        <v>400</v>
      </c>
      <c r="F24" s="71"/>
    </row>
    <row r="25" spans="1:6" ht="12.75">
      <c r="A25" s="82"/>
      <c r="B25" s="71"/>
      <c r="C25" s="73"/>
      <c r="F25" s="71"/>
    </row>
    <row r="26" spans="1:6" ht="12.75">
      <c r="A26" s="81" t="s">
        <v>782</v>
      </c>
      <c r="B26" s="71"/>
      <c r="C26" s="73"/>
      <c r="F26" s="71"/>
    </row>
    <row r="27" spans="1:6" ht="12.75">
      <c r="A27" s="82" t="s">
        <v>783</v>
      </c>
      <c r="B27" s="71"/>
      <c r="C27" s="73">
        <v>30000</v>
      </c>
      <c r="F27" s="71"/>
    </row>
    <row r="28" spans="1:6" ht="12.75">
      <c r="A28" s="82" t="s">
        <v>784</v>
      </c>
      <c r="B28" s="71"/>
      <c r="C28" s="73">
        <v>15629</v>
      </c>
      <c r="F28" s="71"/>
    </row>
    <row r="29" spans="1:6" ht="12.75">
      <c r="A29" s="82" t="s">
        <v>785</v>
      </c>
      <c r="B29" s="71"/>
      <c r="C29" s="73">
        <v>1000</v>
      </c>
      <c r="F29" s="71"/>
    </row>
    <row r="30" spans="1:6" ht="12.75">
      <c r="A30" s="82" t="s">
        <v>786</v>
      </c>
      <c r="B30" s="71"/>
      <c r="C30" s="73">
        <v>729</v>
      </c>
      <c r="F30" s="71"/>
    </row>
    <row r="31" spans="1:6" ht="12.75">
      <c r="A31" s="80" t="s">
        <v>787</v>
      </c>
      <c r="B31" s="71"/>
      <c r="C31" s="73">
        <v>19000</v>
      </c>
      <c r="F31" s="71"/>
    </row>
    <row r="32" spans="1:6" ht="12.75">
      <c r="A32" s="66" t="s">
        <v>788</v>
      </c>
      <c r="B32" s="71"/>
      <c r="C32" s="73">
        <v>40769</v>
      </c>
      <c r="F32" s="71"/>
    </row>
    <row r="33" spans="1:6" ht="12.75">
      <c r="A33" s="66" t="s">
        <v>789</v>
      </c>
      <c r="B33" s="71"/>
      <c r="C33" s="73">
        <v>20000</v>
      </c>
      <c r="F33" s="71"/>
    </row>
    <row r="34" spans="1:6" ht="12.75">
      <c r="A34" s="80" t="s">
        <v>790</v>
      </c>
      <c r="B34" s="71"/>
      <c r="C34" s="73">
        <v>6000</v>
      </c>
      <c r="F34" s="71"/>
    </row>
    <row r="35" spans="1:6" ht="12.75">
      <c r="A35" s="77" t="s">
        <v>774</v>
      </c>
      <c r="B35" s="78"/>
      <c r="C35" s="83">
        <f>SUM(C27:C34)</f>
        <v>133127</v>
      </c>
      <c r="F35" s="71"/>
    </row>
    <row r="37" ht="12.75">
      <c r="A37" s="70" t="s">
        <v>791</v>
      </c>
    </row>
    <row r="38" spans="1:3" ht="12.75">
      <c r="A38" s="66" t="s">
        <v>792</v>
      </c>
      <c r="B38" s="71"/>
      <c r="C38" s="73">
        <v>545</v>
      </c>
    </row>
    <row r="39" spans="1:3" ht="12.75">
      <c r="A39" s="82" t="s">
        <v>793</v>
      </c>
      <c r="B39" s="71"/>
      <c r="C39" s="73">
        <v>237</v>
      </c>
    </row>
    <row r="40" spans="1:3" ht="12.75">
      <c r="A40" s="77" t="s">
        <v>774</v>
      </c>
      <c r="B40" s="78"/>
      <c r="C40" s="83">
        <f>SUM(C38:C39)</f>
        <v>782</v>
      </c>
    </row>
    <row r="41" spans="2:3" ht="12.75">
      <c r="B41" s="71"/>
      <c r="C41" s="73"/>
    </row>
    <row r="42" spans="1:6" ht="13.5" thickBot="1">
      <c r="A42" s="84" t="s">
        <v>794</v>
      </c>
      <c r="B42" s="85"/>
      <c r="C42" s="85">
        <f>C40+C35+C24+C20+C13</f>
        <v>389603</v>
      </c>
      <c r="D42" s="86"/>
      <c r="F42" s="71"/>
    </row>
    <row r="44" ht="12.75">
      <c r="A44" s="87"/>
    </row>
    <row r="47" spans="1:4" ht="12.75" hidden="1">
      <c r="A47" s="63" t="s">
        <v>795</v>
      </c>
      <c r="B47" s="76"/>
      <c r="C47" s="76">
        <f>C10+C11+C12+C18+C33+C34+19000+C19</f>
        <v>265347</v>
      </c>
      <c r="D47" s="76"/>
    </row>
    <row r="48" spans="1:6" ht="12.75" hidden="1">
      <c r="A48" s="63" t="s">
        <v>796</v>
      </c>
      <c r="B48" s="76"/>
      <c r="C48" s="76">
        <f>C42-C47</f>
        <v>124256</v>
      </c>
      <c r="D48" s="76"/>
      <c r="F48" s="71"/>
    </row>
    <row r="49" spans="1:3" ht="12.75">
      <c r="A49" s="88"/>
      <c r="B49" s="76"/>
      <c r="C49" s="76"/>
    </row>
    <row r="50" ht="12.75">
      <c r="A50" s="88"/>
    </row>
    <row r="51" ht="12.75">
      <c r="C51" s="73"/>
    </row>
  </sheetData>
  <sheetProtection/>
  <printOptions/>
  <pageMargins left="0.6299212598425197" right="0.5511811023622047" top="0.984251968503937" bottom="0.4330708661417323" header="0.5118110236220472" footer="0.3937007874015748"/>
  <pageSetup fitToHeight="1" fitToWidth="1" horizontalDpi="600" verticalDpi="600" orientation="portrait" paperSize="9" r:id="rId1"/>
  <ignoredErrors>
    <ignoredError sqref="C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5"/>
  <sheetViews>
    <sheetView tabSelected="1" workbookViewId="0" topLeftCell="B302">
      <selection activeCell="I325" sqref="B1:I325"/>
    </sheetView>
  </sheetViews>
  <sheetFormatPr defaultColWidth="9.140625" defaultRowHeight="12.75"/>
  <cols>
    <col min="1" max="1" width="13.140625" style="89" hidden="1" customWidth="1"/>
    <col min="2" max="2" width="59.8515625" style="89" customWidth="1"/>
    <col min="3" max="4" width="13.28125" style="89" customWidth="1"/>
    <col min="5" max="5" width="15.28125" style="89" customWidth="1"/>
    <col min="6" max="9" width="13.28125" style="89" customWidth="1"/>
    <col min="10" max="16384" width="9.140625" style="89" customWidth="1"/>
  </cols>
  <sheetData>
    <row r="1" ht="15.75">
      <c r="B1" s="114" t="s">
        <v>1062</v>
      </c>
    </row>
    <row r="2" ht="12" thickBot="1"/>
    <row r="3" spans="1:9" ht="59.25" customHeight="1">
      <c r="A3" s="113" t="s">
        <v>6</v>
      </c>
      <c r="B3" s="113" t="s">
        <v>1</v>
      </c>
      <c r="C3" s="112" t="s">
        <v>1061</v>
      </c>
      <c r="D3" s="112" t="s">
        <v>1060</v>
      </c>
      <c r="E3" s="112" t="s">
        <v>1059</v>
      </c>
      <c r="F3" s="112" t="s">
        <v>1058</v>
      </c>
      <c r="G3" s="112" t="s">
        <v>1057</v>
      </c>
      <c r="H3" s="112" t="s">
        <v>1056</v>
      </c>
      <c r="I3" s="111" t="s">
        <v>1055</v>
      </c>
    </row>
    <row r="4" spans="1:9" ht="11.25">
      <c r="A4" s="102"/>
      <c r="B4" s="102"/>
      <c r="C4" s="110"/>
      <c r="D4" s="110"/>
      <c r="E4" s="110"/>
      <c r="F4" s="110"/>
      <c r="G4" s="110"/>
      <c r="H4" s="110"/>
      <c r="I4" s="109"/>
    </row>
    <row r="5" spans="1:9" ht="11.25">
      <c r="A5" s="102"/>
      <c r="B5" s="102" t="s">
        <v>258</v>
      </c>
      <c r="C5" s="110"/>
      <c r="D5" s="110"/>
      <c r="E5" s="110"/>
      <c r="F5" s="110"/>
      <c r="G5" s="110"/>
      <c r="H5" s="110"/>
      <c r="I5" s="109"/>
    </row>
    <row r="6" spans="1:9" ht="11.25">
      <c r="A6" s="102"/>
      <c r="B6" s="108"/>
      <c r="C6" s="107"/>
      <c r="D6" s="107"/>
      <c r="E6" s="107"/>
      <c r="F6" s="107"/>
      <c r="G6" s="107"/>
      <c r="H6" s="107"/>
      <c r="I6" s="106"/>
    </row>
    <row r="7" spans="1:10" ht="11.25">
      <c r="A7" s="99" t="s">
        <v>9</v>
      </c>
      <c r="B7" s="99" t="s">
        <v>1054</v>
      </c>
      <c r="C7" s="96">
        <v>3969</v>
      </c>
      <c r="D7" s="96">
        <v>569</v>
      </c>
      <c r="E7" s="96">
        <v>325</v>
      </c>
      <c r="F7" s="96">
        <v>4294</v>
      </c>
      <c r="G7" s="96">
        <v>4215</v>
      </c>
      <c r="H7" s="96">
        <v>79</v>
      </c>
      <c r="I7" s="98">
        <v>0.019</v>
      </c>
      <c r="J7" s="90"/>
    </row>
    <row r="8" spans="1:10" ht="11.25">
      <c r="A8" s="97" t="s">
        <v>10</v>
      </c>
      <c r="B8" s="97" t="s">
        <v>1053</v>
      </c>
      <c r="C8" s="96">
        <v>1520</v>
      </c>
      <c r="D8" s="96">
        <v>294</v>
      </c>
      <c r="E8" s="96">
        <v>733</v>
      </c>
      <c r="F8" s="95">
        <v>2253</v>
      </c>
      <c r="G8" s="95">
        <v>2077</v>
      </c>
      <c r="H8" s="95">
        <v>176</v>
      </c>
      <c r="I8" s="94">
        <v>0.085</v>
      </c>
      <c r="J8" s="90"/>
    </row>
    <row r="9" spans="1:10" ht="11.25">
      <c r="A9" s="97" t="s">
        <v>11</v>
      </c>
      <c r="B9" s="97" t="s">
        <v>1052</v>
      </c>
      <c r="C9" s="96">
        <v>724</v>
      </c>
      <c r="D9" s="96">
        <v>0</v>
      </c>
      <c r="E9" s="96">
        <v>1625</v>
      </c>
      <c r="F9" s="95">
        <v>2349</v>
      </c>
      <c r="G9" s="95">
        <v>2415</v>
      </c>
      <c r="H9" s="95">
        <v>-66</v>
      </c>
      <c r="I9" s="94">
        <v>-0.027</v>
      </c>
      <c r="J9" s="90"/>
    </row>
    <row r="10" spans="1:10" ht="11.25">
      <c r="A10" s="97" t="s">
        <v>79</v>
      </c>
      <c r="B10" s="97" t="s">
        <v>1051</v>
      </c>
      <c r="C10" s="96">
        <v>1512</v>
      </c>
      <c r="D10" s="96">
        <v>0</v>
      </c>
      <c r="E10" s="96">
        <v>230</v>
      </c>
      <c r="F10" s="95">
        <v>1742</v>
      </c>
      <c r="G10" s="95">
        <v>1964</v>
      </c>
      <c r="H10" s="95">
        <v>-222</v>
      </c>
      <c r="I10" s="94">
        <v>-0.113</v>
      </c>
      <c r="J10" s="90"/>
    </row>
    <row r="11" spans="1:10" ht="11.25">
      <c r="A11" s="97" t="s">
        <v>48</v>
      </c>
      <c r="B11" s="97" t="s">
        <v>1050</v>
      </c>
      <c r="C11" s="96">
        <v>2738</v>
      </c>
      <c r="D11" s="96">
        <v>0</v>
      </c>
      <c r="E11" s="96">
        <v>198</v>
      </c>
      <c r="F11" s="95">
        <v>2936</v>
      </c>
      <c r="G11" s="95">
        <v>3351</v>
      </c>
      <c r="H11" s="95">
        <v>-415</v>
      </c>
      <c r="I11" s="94">
        <v>-0.124</v>
      </c>
      <c r="J11" s="90"/>
    </row>
    <row r="12" spans="1:10" ht="11.25">
      <c r="A12" s="97" t="s">
        <v>13</v>
      </c>
      <c r="B12" s="97" t="s">
        <v>1049</v>
      </c>
      <c r="C12" s="96">
        <v>20</v>
      </c>
      <c r="D12" s="96">
        <v>0</v>
      </c>
      <c r="E12" s="96">
        <v>3</v>
      </c>
      <c r="F12" s="95">
        <v>23</v>
      </c>
      <c r="G12" s="95">
        <v>23</v>
      </c>
      <c r="H12" s="95">
        <v>0</v>
      </c>
      <c r="I12" s="94">
        <v>0</v>
      </c>
      <c r="J12" s="90"/>
    </row>
    <row r="13" spans="1:10" ht="11.25">
      <c r="A13" s="97" t="s">
        <v>12</v>
      </c>
      <c r="B13" s="97" t="s">
        <v>1048</v>
      </c>
      <c r="C13" s="96">
        <v>1752</v>
      </c>
      <c r="D13" s="96">
        <v>0</v>
      </c>
      <c r="E13" s="96">
        <v>3102</v>
      </c>
      <c r="F13" s="95">
        <v>4854</v>
      </c>
      <c r="G13" s="95">
        <v>5061</v>
      </c>
      <c r="H13" s="95">
        <v>-207</v>
      </c>
      <c r="I13" s="94">
        <v>-0.041</v>
      </c>
      <c r="J13" s="90"/>
    </row>
    <row r="14" spans="1:10" ht="11.25">
      <c r="A14" s="97" t="s">
        <v>20</v>
      </c>
      <c r="B14" s="97" t="s">
        <v>1047</v>
      </c>
      <c r="C14" s="96">
        <v>3666</v>
      </c>
      <c r="D14" s="96">
        <v>411</v>
      </c>
      <c r="E14" s="96">
        <v>419</v>
      </c>
      <c r="F14" s="95">
        <v>4085</v>
      </c>
      <c r="G14" s="95">
        <v>4108</v>
      </c>
      <c r="H14" s="95">
        <v>-23</v>
      </c>
      <c r="I14" s="94">
        <v>-0.006</v>
      </c>
      <c r="J14" s="90"/>
    </row>
    <row r="15" spans="1:10" ht="11.25">
      <c r="A15" s="97" t="s">
        <v>137</v>
      </c>
      <c r="B15" s="97" t="s">
        <v>1046</v>
      </c>
      <c r="C15" s="96">
        <v>1137</v>
      </c>
      <c r="D15" s="96">
        <v>204</v>
      </c>
      <c r="E15" s="96">
        <v>68</v>
      </c>
      <c r="F15" s="95">
        <v>1205</v>
      </c>
      <c r="G15" s="95">
        <v>1139</v>
      </c>
      <c r="H15" s="95">
        <v>66</v>
      </c>
      <c r="I15" s="94">
        <v>0.058</v>
      </c>
      <c r="J15" s="90"/>
    </row>
    <row r="16" spans="1:10" ht="11.25">
      <c r="A16" s="97" t="s">
        <v>95</v>
      </c>
      <c r="B16" s="97" t="s">
        <v>1045</v>
      </c>
      <c r="C16" s="96">
        <v>501</v>
      </c>
      <c r="D16" s="96">
        <v>59</v>
      </c>
      <c r="E16" s="96">
        <v>20</v>
      </c>
      <c r="F16" s="95">
        <v>521</v>
      </c>
      <c r="G16" s="95">
        <v>522</v>
      </c>
      <c r="H16" s="95">
        <v>-1</v>
      </c>
      <c r="I16" s="94">
        <v>-0.002</v>
      </c>
      <c r="J16" s="90"/>
    </row>
    <row r="17" spans="1:10" ht="11.25">
      <c r="A17" s="97" t="s">
        <v>80</v>
      </c>
      <c r="B17" s="97" t="s">
        <v>1044</v>
      </c>
      <c r="C17" s="96">
        <v>1659</v>
      </c>
      <c r="D17" s="96">
        <v>173</v>
      </c>
      <c r="E17" s="96">
        <v>106</v>
      </c>
      <c r="F17" s="95">
        <v>1765</v>
      </c>
      <c r="G17" s="95">
        <v>1776</v>
      </c>
      <c r="H17" s="95">
        <v>-11</v>
      </c>
      <c r="I17" s="94">
        <v>-0.006</v>
      </c>
      <c r="J17" s="90"/>
    </row>
    <row r="18" spans="1:10" ht="11.25">
      <c r="A18" s="97" t="s">
        <v>138</v>
      </c>
      <c r="B18" s="97" t="s">
        <v>1043</v>
      </c>
      <c r="C18" s="96">
        <v>904</v>
      </c>
      <c r="D18" s="96">
        <v>0</v>
      </c>
      <c r="E18" s="96">
        <v>0</v>
      </c>
      <c r="F18" s="95">
        <v>904</v>
      </c>
      <c r="G18" s="95">
        <v>935</v>
      </c>
      <c r="H18" s="95">
        <v>-31</v>
      </c>
      <c r="I18" s="94">
        <v>-0.033</v>
      </c>
      <c r="J18" s="90"/>
    </row>
    <row r="19" spans="1:10" ht="11.25">
      <c r="A19" s="97" t="s">
        <v>14</v>
      </c>
      <c r="B19" s="97" t="s">
        <v>1042</v>
      </c>
      <c r="C19" s="96">
        <v>2701</v>
      </c>
      <c r="D19" s="96">
        <v>0</v>
      </c>
      <c r="E19" s="96">
        <v>670</v>
      </c>
      <c r="F19" s="95">
        <v>3371</v>
      </c>
      <c r="G19" s="95">
        <v>3770</v>
      </c>
      <c r="H19" s="95">
        <v>-399</v>
      </c>
      <c r="I19" s="94">
        <v>-0.106</v>
      </c>
      <c r="J19" s="90"/>
    </row>
    <row r="20" spans="1:10" ht="11.25">
      <c r="A20" s="97" t="s">
        <v>15</v>
      </c>
      <c r="B20" s="97" t="s">
        <v>1041</v>
      </c>
      <c r="C20" s="96">
        <v>2124</v>
      </c>
      <c r="D20" s="96">
        <v>0</v>
      </c>
      <c r="E20" s="96">
        <v>165</v>
      </c>
      <c r="F20" s="95">
        <v>2289</v>
      </c>
      <c r="G20" s="95">
        <v>2574</v>
      </c>
      <c r="H20" s="95">
        <v>-285</v>
      </c>
      <c r="I20" s="94">
        <v>-0.111</v>
      </c>
      <c r="J20" s="90"/>
    </row>
    <row r="21" spans="1:10" ht="11.25">
      <c r="A21" s="97" t="s">
        <v>16</v>
      </c>
      <c r="B21" s="97" t="s">
        <v>1040</v>
      </c>
      <c r="C21" s="96">
        <v>3263</v>
      </c>
      <c r="D21" s="96">
        <v>0</v>
      </c>
      <c r="E21" s="96">
        <v>471</v>
      </c>
      <c r="F21" s="95">
        <v>3734</v>
      </c>
      <c r="G21" s="95">
        <v>4191</v>
      </c>
      <c r="H21" s="95">
        <v>-457</v>
      </c>
      <c r="I21" s="94">
        <v>-0.109</v>
      </c>
      <c r="J21" s="90"/>
    </row>
    <row r="22" spans="1:10" ht="11.25">
      <c r="A22" s="97" t="s">
        <v>17</v>
      </c>
      <c r="B22" s="97" t="s">
        <v>1039</v>
      </c>
      <c r="C22" s="96">
        <v>602</v>
      </c>
      <c r="D22" s="96">
        <v>0</v>
      </c>
      <c r="E22" s="96">
        <v>2933</v>
      </c>
      <c r="F22" s="95">
        <v>3535</v>
      </c>
      <c r="G22" s="95">
        <v>3410</v>
      </c>
      <c r="H22" s="95">
        <v>125</v>
      </c>
      <c r="I22" s="94">
        <v>0.037</v>
      </c>
      <c r="J22" s="90"/>
    </row>
    <row r="23" spans="1:10" ht="11.25">
      <c r="A23" s="97" t="s">
        <v>18</v>
      </c>
      <c r="B23" s="97" t="s">
        <v>1038</v>
      </c>
      <c r="C23" s="96">
        <v>2252</v>
      </c>
      <c r="D23" s="96">
        <v>0</v>
      </c>
      <c r="E23" s="96">
        <v>493</v>
      </c>
      <c r="F23" s="95">
        <v>2745</v>
      </c>
      <c r="G23" s="95">
        <v>3035</v>
      </c>
      <c r="H23" s="95">
        <v>-290</v>
      </c>
      <c r="I23" s="94">
        <v>-0.096</v>
      </c>
      <c r="J23" s="90"/>
    </row>
    <row r="24" spans="1:10" ht="11.25">
      <c r="A24" s="97" t="s">
        <v>81</v>
      </c>
      <c r="B24" s="97" t="s">
        <v>1037</v>
      </c>
      <c r="C24" s="96">
        <v>1647</v>
      </c>
      <c r="D24" s="96">
        <v>264</v>
      </c>
      <c r="E24" s="96">
        <v>192</v>
      </c>
      <c r="F24" s="95">
        <v>1839</v>
      </c>
      <c r="G24" s="95">
        <v>1769</v>
      </c>
      <c r="H24" s="95">
        <v>70</v>
      </c>
      <c r="I24" s="94">
        <v>0.04</v>
      </c>
      <c r="J24" s="90"/>
    </row>
    <row r="25" spans="1:10" ht="11.25">
      <c r="A25" s="97" t="s">
        <v>19</v>
      </c>
      <c r="B25" s="97" t="s">
        <v>1036</v>
      </c>
      <c r="C25" s="96">
        <v>584</v>
      </c>
      <c r="D25" s="96">
        <v>0</v>
      </c>
      <c r="E25" s="96">
        <v>3102</v>
      </c>
      <c r="F25" s="95">
        <v>3686</v>
      </c>
      <c r="G25" s="95">
        <v>3255</v>
      </c>
      <c r="H25" s="95">
        <v>431</v>
      </c>
      <c r="I25" s="94">
        <v>0.132</v>
      </c>
      <c r="J25" s="90"/>
    </row>
    <row r="26" spans="1:10" ht="11.25">
      <c r="A26" s="97" t="s">
        <v>139</v>
      </c>
      <c r="B26" s="97" t="s">
        <v>1035</v>
      </c>
      <c r="C26" s="96">
        <v>0</v>
      </c>
      <c r="D26" s="96">
        <v>0</v>
      </c>
      <c r="E26" s="96">
        <v>0</v>
      </c>
      <c r="F26" s="95">
        <v>0</v>
      </c>
      <c r="G26" s="95">
        <v>0</v>
      </c>
      <c r="H26" s="95">
        <v>0</v>
      </c>
      <c r="I26" s="94">
        <v>0</v>
      </c>
      <c r="J26" s="90"/>
    </row>
    <row r="27" spans="1:10" ht="11.25">
      <c r="A27" s="97" t="s">
        <v>82</v>
      </c>
      <c r="B27" s="97" t="s">
        <v>1034</v>
      </c>
      <c r="C27" s="96">
        <v>3034</v>
      </c>
      <c r="D27" s="96">
        <v>382</v>
      </c>
      <c r="E27" s="96">
        <v>239</v>
      </c>
      <c r="F27" s="95">
        <v>3273</v>
      </c>
      <c r="G27" s="95">
        <v>3291</v>
      </c>
      <c r="H27" s="95">
        <v>-18</v>
      </c>
      <c r="I27" s="94">
        <v>-0.005</v>
      </c>
      <c r="J27" s="90"/>
    </row>
    <row r="28" spans="1:10" ht="11.25">
      <c r="A28" s="97" t="s">
        <v>21</v>
      </c>
      <c r="B28" s="97" t="s">
        <v>1033</v>
      </c>
      <c r="C28" s="96">
        <v>4997</v>
      </c>
      <c r="D28" s="96">
        <v>0</v>
      </c>
      <c r="E28" s="96">
        <v>929</v>
      </c>
      <c r="F28" s="95">
        <v>5926</v>
      </c>
      <c r="G28" s="95">
        <v>6711</v>
      </c>
      <c r="H28" s="95">
        <v>-785</v>
      </c>
      <c r="I28" s="94">
        <v>-0.117</v>
      </c>
      <c r="J28" s="90"/>
    </row>
    <row r="29" spans="1:10" ht="11.25">
      <c r="A29" s="97" t="s">
        <v>96</v>
      </c>
      <c r="B29" s="97" t="s">
        <v>1032</v>
      </c>
      <c r="C29" s="96">
        <v>197</v>
      </c>
      <c r="D29" s="96">
        <v>0</v>
      </c>
      <c r="E29" s="96">
        <v>0</v>
      </c>
      <c r="F29" s="95">
        <v>197</v>
      </c>
      <c r="G29" s="95">
        <v>204</v>
      </c>
      <c r="H29" s="95">
        <v>-7</v>
      </c>
      <c r="I29" s="94">
        <v>-0.034</v>
      </c>
      <c r="J29" s="90"/>
    </row>
    <row r="30" spans="1:10" ht="11.25">
      <c r="A30" s="97" t="s">
        <v>84</v>
      </c>
      <c r="B30" s="97" t="s">
        <v>1031</v>
      </c>
      <c r="C30" s="96">
        <v>2230</v>
      </c>
      <c r="D30" s="96">
        <v>279</v>
      </c>
      <c r="E30" s="96">
        <v>227</v>
      </c>
      <c r="F30" s="95">
        <v>2457</v>
      </c>
      <c r="G30" s="95">
        <v>2458</v>
      </c>
      <c r="H30" s="95">
        <v>-1</v>
      </c>
      <c r="I30" s="94">
        <v>0</v>
      </c>
      <c r="J30" s="90"/>
    </row>
    <row r="31" spans="1:10" ht="11.25">
      <c r="A31" s="97" t="s">
        <v>85</v>
      </c>
      <c r="B31" s="97" t="s">
        <v>1030</v>
      </c>
      <c r="C31" s="96">
        <v>1117</v>
      </c>
      <c r="D31" s="96">
        <v>154</v>
      </c>
      <c r="E31" s="96">
        <v>209</v>
      </c>
      <c r="F31" s="95">
        <v>1326</v>
      </c>
      <c r="G31" s="95">
        <v>1313</v>
      </c>
      <c r="H31" s="95">
        <v>13</v>
      </c>
      <c r="I31" s="94">
        <v>0.01</v>
      </c>
      <c r="J31" s="90"/>
    </row>
    <row r="32" spans="1:10" ht="11.25">
      <c r="A32" s="97" t="s">
        <v>22</v>
      </c>
      <c r="B32" s="97" t="s">
        <v>1029</v>
      </c>
      <c r="C32" s="96">
        <v>1195</v>
      </c>
      <c r="D32" s="96">
        <v>0</v>
      </c>
      <c r="E32" s="96">
        <v>496</v>
      </c>
      <c r="F32" s="95">
        <v>1691</v>
      </c>
      <c r="G32" s="95">
        <v>1835</v>
      </c>
      <c r="H32" s="95">
        <v>-144</v>
      </c>
      <c r="I32" s="94">
        <v>-0.078</v>
      </c>
      <c r="J32" s="90"/>
    </row>
    <row r="33" spans="1:10" ht="11.25">
      <c r="A33" s="97" t="s">
        <v>140</v>
      </c>
      <c r="B33" s="97" t="s">
        <v>1028</v>
      </c>
      <c r="C33" s="96">
        <v>10</v>
      </c>
      <c r="D33" s="96">
        <v>0</v>
      </c>
      <c r="E33" s="96">
        <v>44</v>
      </c>
      <c r="F33" s="95">
        <v>54</v>
      </c>
      <c r="G33" s="95">
        <v>51</v>
      </c>
      <c r="H33" s="95">
        <v>3</v>
      </c>
      <c r="I33" s="94">
        <v>0.059</v>
      </c>
      <c r="J33" s="90"/>
    </row>
    <row r="34" spans="1:10" ht="11.25">
      <c r="A34" s="97" t="s">
        <v>23</v>
      </c>
      <c r="B34" s="97" t="s">
        <v>1027</v>
      </c>
      <c r="C34" s="96">
        <v>3990</v>
      </c>
      <c r="D34" s="96">
        <v>411</v>
      </c>
      <c r="E34" s="96">
        <v>283</v>
      </c>
      <c r="F34" s="95">
        <v>4273</v>
      </c>
      <c r="G34" s="95">
        <v>4325</v>
      </c>
      <c r="H34" s="95">
        <v>-52</v>
      </c>
      <c r="I34" s="94">
        <v>-0.012</v>
      </c>
      <c r="J34" s="90"/>
    </row>
    <row r="35" spans="1:10" ht="11.25">
      <c r="A35" s="97" t="s">
        <v>97</v>
      </c>
      <c r="B35" s="97" t="s">
        <v>1026</v>
      </c>
      <c r="C35" s="96">
        <v>0</v>
      </c>
      <c r="D35" s="96">
        <v>0</v>
      </c>
      <c r="E35" s="96">
        <v>0</v>
      </c>
      <c r="F35" s="95">
        <v>0</v>
      </c>
      <c r="G35" s="95">
        <v>0</v>
      </c>
      <c r="H35" s="95">
        <v>0</v>
      </c>
      <c r="I35" s="94">
        <v>0</v>
      </c>
      <c r="J35" s="90"/>
    </row>
    <row r="36" spans="1:10" ht="11.25">
      <c r="A36" s="97" t="s">
        <v>133</v>
      </c>
      <c r="B36" s="97" t="s">
        <v>1025</v>
      </c>
      <c r="C36" s="96">
        <v>1928</v>
      </c>
      <c r="D36" s="96">
        <v>0</v>
      </c>
      <c r="E36" s="96">
        <v>0</v>
      </c>
      <c r="F36" s="95">
        <v>1928</v>
      </c>
      <c r="G36" s="95">
        <v>1994</v>
      </c>
      <c r="H36" s="95">
        <v>-66</v>
      </c>
      <c r="I36" s="94">
        <v>-0.033</v>
      </c>
      <c r="J36" s="90"/>
    </row>
    <row r="37" spans="1:10" ht="11.25">
      <c r="A37" s="97" t="s">
        <v>117</v>
      </c>
      <c r="B37" s="97" t="s">
        <v>1024</v>
      </c>
      <c r="C37" s="96">
        <v>1155</v>
      </c>
      <c r="D37" s="96">
        <v>160</v>
      </c>
      <c r="E37" s="96">
        <v>164</v>
      </c>
      <c r="F37" s="95">
        <v>1319</v>
      </c>
      <c r="G37" s="95">
        <v>1304</v>
      </c>
      <c r="H37" s="95">
        <v>15</v>
      </c>
      <c r="I37" s="94">
        <v>0.012</v>
      </c>
      <c r="J37" s="90"/>
    </row>
    <row r="38" spans="1:10" ht="11.25">
      <c r="A38" s="97" t="s">
        <v>141</v>
      </c>
      <c r="B38" s="97" t="s">
        <v>1023</v>
      </c>
      <c r="C38" s="96">
        <v>507</v>
      </c>
      <c r="D38" s="96">
        <v>0</v>
      </c>
      <c r="E38" s="96">
        <v>0</v>
      </c>
      <c r="F38" s="95">
        <v>507</v>
      </c>
      <c r="G38" s="95">
        <v>524</v>
      </c>
      <c r="H38" s="95">
        <v>-17</v>
      </c>
      <c r="I38" s="94">
        <v>-0.032</v>
      </c>
      <c r="J38" s="90"/>
    </row>
    <row r="39" spans="1:10" ht="11.25">
      <c r="A39" s="97" t="s">
        <v>24</v>
      </c>
      <c r="B39" s="97" t="s">
        <v>1022</v>
      </c>
      <c r="C39" s="96">
        <v>3555</v>
      </c>
      <c r="D39" s="96">
        <v>0</v>
      </c>
      <c r="E39" s="96">
        <v>400</v>
      </c>
      <c r="F39" s="95">
        <v>3955</v>
      </c>
      <c r="G39" s="95">
        <v>4460</v>
      </c>
      <c r="H39" s="95">
        <v>-505</v>
      </c>
      <c r="I39" s="94">
        <v>-0.113</v>
      </c>
      <c r="J39" s="90"/>
    </row>
    <row r="40" spans="1:10" ht="11.25">
      <c r="A40" s="97" t="s">
        <v>25</v>
      </c>
      <c r="B40" s="97" t="s">
        <v>1021</v>
      </c>
      <c r="C40" s="96">
        <v>3080</v>
      </c>
      <c r="D40" s="96">
        <v>335</v>
      </c>
      <c r="E40" s="96">
        <v>256</v>
      </c>
      <c r="F40" s="95">
        <v>3336</v>
      </c>
      <c r="G40" s="95">
        <v>3395</v>
      </c>
      <c r="H40" s="95">
        <v>-59</v>
      </c>
      <c r="I40" s="94">
        <v>-0.017</v>
      </c>
      <c r="J40" s="90"/>
    </row>
    <row r="41" spans="1:10" ht="11.25">
      <c r="A41" s="97" t="s">
        <v>26</v>
      </c>
      <c r="B41" s="97" t="s">
        <v>1020</v>
      </c>
      <c r="C41" s="96">
        <v>643</v>
      </c>
      <c r="D41" s="96">
        <v>0</v>
      </c>
      <c r="E41" s="96">
        <v>2892</v>
      </c>
      <c r="F41" s="95">
        <v>3535</v>
      </c>
      <c r="G41" s="95">
        <v>3449</v>
      </c>
      <c r="H41" s="95">
        <v>86</v>
      </c>
      <c r="I41" s="94">
        <v>0.025</v>
      </c>
      <c r="J41" s="90"/>
    </row>
    <row r="42" spans="1:10" ht="11.25">
      <c r="A42" s="97" t="s">
        <v>27</v>
      </c>
      <c r="B42" s="97" t="s">
        <v>1019</v>
      </c>
      <c r="C42" s="96">
        <v>1900</v>
      </c>
      <c r="D42" s="96">
        <v>0</v>
      </c>
      <c r="E42" s="96">
        <v>882</v>
      </c>
      <c r="F42" s="95">
        <v>2782</v>
      </c>
      <c r="G42" s="95">
        <v>3052</v>
      </c>
      <c r="H42" s="95">
        <v>-270</v>
      </c>
      <c r="I42" s="94">
        <v>-0.088</v>
      </c>
      <c r="J42" s="90"/>
    </row>
    <row r="43" spans="1:10" ht="11.25">
      <c r="A43" s="97" t="s">
        <v>28</v>
      </c>
      <c r="B43" s="97" t="s">
        <v>1018</v>
      </c>
      <c r="C43" s="96">
        <v>4055</v>
      </c>
      <c r="D43" s="96">
        <v>0</v>
      </c>
      <c r="E43" s="96">
        <v>263</v>
      </c>
      <c r="F43" s="95">
        <v>4318</v>
      </c>
      <c r="G43" s="95">
        <v>4940</v>
      </c>
      <c r="H43" s="95">
        <v>-622</v>
      </c>
      <c r="I43" s="94">
        <v>-0.126</v>
      </c>
      <c r="J43" s="90"/>
    </row>
    <row r="44" spans="1:10" ht="11.25">
      <c r="A44" s="97" t="s">
        <v>86</v>
      </c>
      <c r="B44" s="97" t="s">
        <v>1017</v>
      </c>
      <c r="C44" s="96">
        <v>2128</v>
      </c>
      <c r="D44" s="96">
        <v>0</v>
      </c>
      <c r="E44" s="96">
        <v>239</v>
      </c>
      <c r="F44" s="95">
        <v>2367</v>
      </c>
      <c r="G44" s="95">
        <v>2687</v>
      </c>
      <c r="H44" s="95">
        <v>-320</v>
      </c>
      <c r="I44" s="94">
        <v>-0.119</v>
      </c>
      <c r="J44" s="90"/>
    </row>
    <row r="45" spans="1:10" ht="11.25">
      <c r="A45" s="97" t="s">
        <v>98</v>
      </c>
      <c r="B45" s="97" t="s">
        <v>1016</v>
      </c>
      <c r="C45" s="96">
        <v>193</v>
      </c>
      <c r="D45" s="96">
        <v>88</v>
      </c>
      <c r="E45" s="96">
        <v>16</v>
      </c>
      <c r="F45" s="95">
        <v>209</v>
      </c>
      <c r="G45" s="95">
        <v>132</v>
      </c>
      <c r="H45" s="95">
        <v>77</v>
      </c>
      <c r="I45" s="94">
        <v>0.583</v>
      </c>
      <c r="J45" s="90"/>
    </row>
    <row r="46" spans="1:10" ht="11.25">
      <c r="A46" s="97" t="s">
        <v>29</v>
      </c>
      <c r="B46" s="97" t="s">
        <v>1015</v>
      </c>
      <c r="C46" s="96">
        <v>2467</v>
      </c>
      <c r="D46" s="96">
        <v>0</v>
      </c>
      <c r="E46" s="96">
        <v>378</v>
      </c>
      <c r="F46" s="95">
        <v>2845</v>
      </c>
      <c r="G46" s="95">
        <v>3200</v>
      </c>
      <c r="H46" s="95">
        <v>-355</v>
      </c>
      <c r="I46" s="94">
        <v>-0.111</v>
      </c>
      <c r="J46" s="90"/>
    </row>
    <row r="47" spans="1:10" ht="11.25">
      <c r="A47" s="97" t="s">
        <v>30</v>
      </c>
      <c r="B47" s="97" t="s">
        <v>1014</v>
      </c>
      <c r="C47" s="96">
        <v>950</v>
      </c>
      <c r="D47" s="96">
        <v>0</v>
      </c>
      <c r="E47" s="96">
        <v>3125</v>
      </c>
      <c r="F47" s="95">
        <v>4075</v>
      </c>
      <c r="G47" s="95">
        <v>4176</v>
      </c>
      <c r="H47" s="95">
        <v>-101</v>
      </c>
      <c r="I47" s="94">
        <v>-0.024</v>
      </c>
      <c r="J47" s="90"/>
    </row>
    <row r="48" spans="1:10" ht="11.25">
      <c r="A48" s="97" t="s">
        <v>99</v>
      </c>
      <c r="B48" s="97" t="s">
        <v>1013</v>
      </c>
      <c r="C48" s="96">
        <v>1438</v>
      </c>
      <c r="D48" s="96">
        <v>0</v>
      </c>
      <c r="E48" s="96">
        <v>0</v>
      </c>
      <c r="F48" s="95">
        <v>1438</v>
      </c>
      <c r="G48" s="95">
        <v>1487</v>
      </c>
      <c r="H48" s="95">
        <v>-49</v>
      </c>
      <c r="I48" s="94">
        <v>-0.033</v>
      </c>
      <c r="J48" s="90"/>
    </row>
    <row r="49" spans="1:10" ht="11.25">
      <c r="A49" s="97" t="s">
        <v>83</v>
      </c>
      <c r="B49" s="97" t="s">
        <v>1012</v>
      </c>
      <c r="C49" s="96">
        <v>2113</v>
      </c>
      <c r="D49" s="96">
        <v>382</v>
      </c>
      <c r="E49" s="96">
        <v>260</v>
      </c>
      <c r="F49" s="95">
        <v>2373</v>
      </c>
      <c r="G49" s="95">
        <v>2251</v>
      </c>
      <c r="H49" s="95">
        <v>122</v>
      </c>
      <c r="I49" s="94">
        <v>0.054</v>
      </c>
      <c r="J49" s="90"/>
    </row>
    <row r="50" spans="1:10" ht="11.25">
      <c r="A50" s="97" t="s">
        <v>31</v>
      </c>
      <c r="B50" s="97" t="s">
        <v>1011</v>
      </c>
      <c r="C50" s="96">
        <v>1259</v>
      </c>
      <c r="D50" s="96">
        <v>0</v>
      </c>
      <c r="E50" s="96">
        <v>340</v>
      </c>
      <c r="F50" s="95">
        <v>1599</v>
      </c>
      <c r="G50" s="95">
        <v>1787</v>
      </c>
      <c r="H50" s="95">
        <v>-188</v>
      </c>
      <c r="I50" s="94">
        <v>-0.105</v>
      </c>
      <c r="J50" s="90"/>
    </row>
    <row r="51" spans="1:10" ht="11.25">
      <c r="A51" s="97" t="s">
        <v>32</v>
      </c>
      <c r="B51" s="97" t="s">
        <v>1010</v>
      </c>
      <c r="C51" s="96">
        <v>3946</v>
      </c>
      <c r="D51" s="96">
        <v>0</v>
      </c>
      <c r="E51" s="96">
        <v>331</v>
      </c>
      <c r="F51" s="95">
        <v>4277</v>
      </c>
      <c r="G51" s="95">
        <v>4824</v>
      </c>
      <c r="H51" s="95">
        <v>-547</v>
      </c>
      <c r="I51" s="94">
        <v>-0.113</v>
      </c>
      <c r="J51" s="90"/>
    </row>
    <row r="52" spans="1:10" ht="11.25">
      <c r="A52" s="97" t="s">
        <v>142</v>
      </c>
      <c r="B52" s="97" t="s">
        <v>1009</v>
      </c>
      <c r="C52" s="96">
        <v>248</v>
      </c>
      <c r="D52" s="96">
        <v>0</v>
      </c>
      <c r="E52" s="96">
        <v>0</v>
      </c>
      <c r="F52" s="95">
        <v>248</v>
      </c>
      <c r="G52" s="95">
        <v>257</v>
      </c>
      <c r="H52" s="95">
        <v>-9</v>
      </c>
      <c r="I52" s="94">
        <v>-0.035</v>
      </c>
      <c r="J52" s="90"/>
    </row>
    <row r="53" spans="1:10" ht="11.25">
      <c r="A53" s="97" t="s">
        <v>100</v>
      </c>
      <c r="B53" s="97" t="s">
        <v>1008</v>
      </c>
      <c r="C53" s="96">
        <v>599</v>
      </c>
      <c r="D53" s="96">
        <v>35</v>
      </c>
      <c r="E53" s="96">
        <v>164</v>
      </c>
      <c r="F53" s="95">
        <v>763</v>
      </c>
      <c r="G53" s="95">
        <v>802</v>
      </c>
      <c r="H53" s="95">
        <v>-39</v>
      </c>
      <c r="I53" s="94">
        <v>-0.049</v>
      </c>
      <c r="J53" s="90"/>
    </row>
    <row r="54" spans="1:10" ht="11.25">
      <c r="A54" s="97" t="s">
        <v>33</v>
      </c>
      <c r="B54" s="97" t="s">
        <v>1007</v>
      </c>
      <c r="C54" s="96">
        <v>3992</v>
      </c>
      <c r="D54" s="96">
        <v>352</v>
      </c>
      <c r="E54" s="96">
        <v>574</v>
      </c>
      <c r="F54" s="95">
        <v>4566</v>
      </c>
      <c r="G54" s="95">
        <v>4722</v>
      </c>
      <c r="H54" s="95">
        <v>-156</v>
      </c>
      <c r="I54" s="94">
        <v>-0.033</v>
      </c>
      <c r="J54" s="90"/>
    </row>
    <row r="55" spans="1:10" ht="11.25">
      <c r="A55" s="97" t="s">
        <v>143</v>
      </c>
      <c r="B55" s="97" t="s">
        <v>1006</v>
      </c>
      <c r="C55" s="96">
        <v>153</v>
      </c>
      <c r="D55" s="96">
        <v>0</v>
      </c>
      <c r="E55" s="96">
        <v>38</v>
      </c>
      <c r="F55" s="95">
        <v>191</v>
      </c>
      <c r="G55" s="95">
        <v>208</v>
      </c>
      <c r="H55" s="95">
        <v>-17</v>
      </c>
      <c r="I55" s="94">
        <v>-0.082</v>
      </c>
      <c r="J55" s="90"/>
    </row>
    <row r="56" spans="1:10" ht="11.25">
      <c r="A56" s="97" t="s">
        <v>34</v>
      </c>
      <c r="B56" s="97" t="s">
        <v>1005</v>
      </c>
      <c r="C56" s="96">
        <v>4070</v>
      </c>
      <c r="D56" s="96">
        <v>399</v>
      </c>
      <c r="E56" s="96">
        <v>458</v>
      </c>
      <c r="F56" s="95">
        <v>4528</v>
      </c>
      <c r="G56" s="95">
        <v>4624</v>
      </c>
      <c r="H56" s="95">
        <v>-96</v>
      </c>
      <c r="I56" s="94">
        <v>-0.021</v>
      </c>
      <c r="J56" s="90"/>
    </row>
    <row r="57" spans="1:10" ht="11.25">
      <c r="A57" s="97" t="s">
        <v>35</v>
      </c>
      <c r="B57" s="97" t="s">
        <v>1004</v>
      </c>
      <c r="C57" s="96">
        <v>2927</v>
      </c>
      <c r="D57" s="96">
        <v>0</v>
      </c>
      <c r="E57" s="96">
        <v>404</v>
      </c>
      <c r="F57" s="95">
        <v>3331</v>
      </c>
      <c r="G57" s="95">
        <v>3737</v>
      </c>
      <c r="H57" s="95">
        <v>-406</v>
      </c>
      <c r="I57" s="94">
        <v>-0.109</v>
      </c>
      <c r="J57" s="90"/>
    </row>
    <row r="58" spans="1:10" ht="11.25">
      <c r="A58" s="97" t="s">
        <v>36</v>
      </c>
      <c r="B58" s="97" t="s">
        <v>1003</v>
      </c>
      <c r="C58" s="96">
        <v>281</v>
      </c>
      <c r="D58" s="96">
        <v>0</v>
      </c>
      <c r="E58" s="96">
        <v>1622</v>
      </c>
      <c r="F58" s="95">
        <v>1903</v>
      </c>
      <c r="G58" s="95">
        <v>1836</v>
      </c>
      <c r="H58" s="95">
        <v>67</v>
      </c>
      <c r="I58" s="94">
        <v>0.036</v>
      </c>
      <c r="J58" s="90"/>
    </row>
    <row r="59" spans="1:10" ht="11.25">
      <c r="A59" s="97" t="s">
        <v>37</v>
      </c>
      <c r="B59" s="97" t="s">
        <v>1002</v>
      </c>
      <c r="C59" s="96">
        <v>1234</v>
      </c>
      <c r="D59" s="96">
        <v>0</v>
      </c>
      <c r="E59" s="96">
        <v>272</v>
      </c>
      <c r="F59" s="95">
        <v>1506</v>
      </c>
      <c r="G59" s="95">
        <v>1673</v>
      </c>
      <c r="H59" s="95">
        <v>-167</v>
      </c>
      <c r="I59" s="94">
        <v>-0.1</v>
      </c>
      <c r="J59" s="90"/>
    </row>
    <row r="60" spans="1:10" ht="11.25">
      <c r="A60" s="97" t="s">
        <v>38</v>
      </c>
      <c r="B60" s="97" t="s">
        <v>1001</v>
      </c>
      <c r="C60" s="96">
        <v>3542</v>
      </c>
      <c r="D60" s="96">
        <v>0</v>
      </c>
      <c r="E60" s="96">
        <v>769</v>
      </c>
      <c r="F60" s="95">
        <v>4311</v>
      </c>
      <c r="G60" s="95">
        <v>4792</v>
      </c>
      <c r="H60" s="95">
        <v>-481</v>
      </c>
      <c r="I60" s="94">
        <v>-0.1</v>
      </c>
      <c r="J60" s="90"/>
    </row>
    <row r="61" spans="1:10" ht="11.25">
      <c r="A61" s="97" t="s">
        <v>122</v>
      </c>
      <c r="B61" s="97" t="s">
        <v>1000</v>
      </c>
      <c r="C61" s="96">
        <v>770</v>
      </c>
      <c r="D61" s="96">
        <v>0</v>
      </c>
      <c r="E61" s="96">
        <v>2232</v>
      </c>
      <c r="F61" s="95">
        <v>3002</v>
      </c>
      <c r="G61" s="95">
        <v>3112</v>
      </c>
      <c r="H61" s="95">
        <v>-110</v>
      </c>
      <c r="I61" s="94">
        <v>-0.035</v>
      </c>
      <c r="J61" s="90"/>
    </row>
    <row r="62" spans="1:10" ht="11.25">
      <c r="A62" s="97" t="s">
        <v>39</v>
      </c>
      <c r="B62" s="97" t="s">
        <v>999</v>
      </c>
      <c r="C62" s="96">
        <v>4685</v>
      </c>
      <c r="D62" s="96">
        <v>0</v>
      </c>
      <c r="E62" s="96">
        <v>443</v>
      </c>
      <c r="F62" s="95">
        <v>5128</v>
      </c>
      <c r="G62" s="95">
        <v>5764</v>
      </c>
      <c r="H62" s="95">
        <v>-636</v>
      </c>
      <c r="I62" s="94">
        <v>-0.11</v>
      </c>
      <c r="J62" s="90"/>
    </row>
    <row r="63" spans="1:10" ht="11.25">
      <c r="A63" s="97" t="s">
        <v>40</v>
      </c>
      <c r="B63" s="97" t="s">
        <v>998</v>
      </c>
      <c r="C63" s="96">
        <v>1575</v>
      </c>
      <c r="D63" s="96">
        <v>0</v>
      </c>
      <c r="E63" s="96">
        <v>938</v>
      </c>
      <c r="F63" s="95">
        <v>2513</v>
      </c>
      <c r="G63" s="95">
        <v>2716</v>
      </c>
      <c r="H63" s="95">
        <v>-203</v>
      </c>
      <c r="I63" s="94">
        <v>-0.075</v>
      </c>
      <c r="J63" s="90"/>
    </row>
    <row r="64" spans="1:10" ht="11.25">
      <c r="A64" s="97" t="s">
        <v>41</v>
      </c>
      <c r="B64" s="97" t="s">
        <v>997</v>
      </c>
      <c r="C64" s="96">
        <v>2797</v>
      </c>
      <c r="D64" s="96">
        <v>0</v>
      </c>
      <c r="E64" s="96">
        <v>3436</v>
      </c>
      <c r="F64" s="95">
        <v>6233</v>
      </c>
      <c r="G64" s="95">
        <v>6568</v>
      </c>
      <c r="H64" s="95">
        <v>-335</v>
      </c>
      <c r="I64" s="94">
        <v>-0.051</v>
      </c>
      <c r="J64" s="90"/>
    </row>
    <row r="65" spans="1:10" ht="11.25">
      <c r="A65" s="97" t="s">
        <v>996</v>
      </c>
      <c r="B65" s="97" t="s">
        <v>995</v>
      </c>
      <c r="C65" s="96">
        <v>388</v>
      </c>
      <c r="D65" s="96">
        <v>0</v>
      </c>
      <c r="E65" s="96">
        <v>0</v>
      </c>
      <c r="F65" s="95">
        <v>388</v>
      </c>
      <c r="G65" s="95">
        <v>402</v>
      </c>
      <c r="H65" s="95">
        <v>-14</v>
      </c>
      <c r="I65" s="94">
        <v>-0.035</v>
      </c>
      <c r="J65" s="90"/>
    </row>
    <row r="66" spans="1:10" ht="11.25">
      <c r="A66" s="97" t="s">
        <v>42</v>
      </c>
      <c r="B66" s="97" t="s">
        <v>994</v>
      </c>
      <c r="C66" s="96">
        <v>5000</v>
      </c>
      <c r="D66" s="96">
        <v>0</v>
      </c>
      <c r="E66" s="96">
        <v>543</v>
      </c>
      <c r="F66" s="95">
        <v>5543</v>
      </c>
      <c r="G66" s="95">
        <v>6264</v>
      </c>
      <c r="H66" s="95">
        <v>-721</v>
      </c>
      <c r="I66" s="94">
        <v>-0.115</v>
      </c>
      <c r="J66" s="90"/>
    </row>
    <row r="67" spans="1:10" ht="11.25">
      <c r="A67" s="97" t="s">
        <v>118</v>
      </c>
      <c r="B67" s="97" t="s">
        <v>993</v>
      </c>
      <c r="C67" s="96">
        <v>709</v>
      </c>
      <c r="D67" s="96">
        <v>73</v>
      </c>
      <c r="E67" s="96">
        <v>53</v>
      </c>
      <c r="F67" s="95">
        <v>762</v>
      </c>
      <c r="G67" s="95">
        <v>781</v>
      </c>
      <c r="H67" s="95">
        <v>-19</v>
      </c>
      <c r="I67" s="94">
        <v>-0.024</v>
      </c>
      <c r="J67" s="90"/>
    </row>
    <row r="68" spans="1:10" ht="11.25">
      <c r="A68" s="97" t="s">
        <v>43</v>
      </c>
      <c r="B68" s="97" t="s">
        <v>992</v>
      </c>
      <c r="C68" s="96">
        <v>1849</v>
      </c>
      <c r="D68" s="96">
        <v>0</v>
      </c>
      <c r="E68" s="96">
        <v>1356</v>
      </c>
      <c r="F68" s="95">
        <v>3205</v>
      </c>
      <c r="G68" s="95">
        <v>3438</v>
      </c>
      <c r="H68" s="95">
        <v>-233</v>
      </c>
      <c r="I68" s="94">
        <v>-0.068</v>
      </c>
      <c r="J68" s="90"/>
    </row>
    <row r="69" spans="1:10" ht="11.25">
      <c r="A69" s="97" t="s">
        <v>44</v>
      </c>
      <c r="B69" s="97" t="s">
        <v>991</v>
      </c>
      <c r="C69" s="96">
        <v>2553</v>
      </c>
      <c r="D69" s="96">
        <v>0</v>
      </c>
      <c r="E69" s="96">
        <v>377</v>
      </c>
      <c r="F69" s="95">
        <v>2930</v>
      </c>
      <c r="G69" s="95">
        <v>3315</v>
      </c>
      <c r="H69" s="95">
        <v>-385</v>
      </c>
      <c r="I69" s="94">
        <v>-0.116</v>
      </c>
      <c r="J69" s="90"/>
    </row>
    <row r="70" spans="1:10" ht="11.25">
      <c r="A70" s="97" t="s">
        <v>45</v>
      </c>
      <c r="B70" s="97" t="s">
        <v>990</v>
      </c>
      <c r="C70" s="96">
        <v>1987</v>
      </c>
      <c r="D70" s="96">
        <v>0</v>
      </c>
      <c r="E70" s="96">
        <v>1634</v>
      </c>
      <c r="F70" s="95">
        <v>3621</v>
      </c>
      <c r="G70" s="95">
        <v>3869</v>
      </c>
      <c r="H70" s="95">
        <v>-248</v>
      </c>
      <c r="I70" s="94">
        <v>-0.064</v>
      </c>
      <c r="J70" s="90"/>
    </row>
    <row r="71" spans="1:10" ht="11.25">
      <c r="A71" s="97" t="s">
        <v>88</v>
      </c>
      <c r="B71" s="97" t="s">
        <v>989</v>
      </c>
      <c r="C71" s="96">
        <v>1206</v>
      </c>
      <c r="D71" s="96">
        <v>0</v>
      </c>
      <c r="E71" s="96">
        <v>105</v>
      </c>
      <c r="F71" s="95">
        <v>1311</v>
      </c>
      <c r="G71" s="95">
        <v>1490</v>
      </c>
      <c r="H71" s="95">
        <v>-179</v>
      </c>
      <c r="I71" s="94">
        <v>-0.12</v>
      </c>
      <c r="J71" s="90"/>
    </row>
    <row r="72" spans="1:10" ht="11.25">
      <c r="A72" s="97" t="s">
        <v>46</v>
      </c>
      <c r="B72" s="97" t="s">
        <v>988</v>
      </c>
      <c r="C72" s="96">
        <v>4904</v>
      </c>
      <c r="D72" s="96">
        <v>0</v>
      </c>
      <c r="E72" s="96">
        <v>545</v>
      </c>
      <c r="F72" s="95">
        <v>5449</v>
      </c>
      <c r="G72" s="95">
        <v>6128</v>
      </c>
      <c r="H72" s="95">
        <v>-679</v>
      </c>
      <c r="I72" s="94">
        <v>-0.111</v>
      </c>
      <c r="J72" s="90"/>
    </row>
    <row r="73" spans="1:10" ht="11.25">
      <c r="A73" s="97" t="s">
        <v>144</v>
      </c>
      <c r="B73" s="97" t="s">
        <v>987</v>
      </c>
      <c r="C73" s="96">
        <v>208</v>
      </c>
      <c r="D73" s="96">
        <v>0</v>
      </c>
      <c r="E73" s="96">
        <v>0</v>
      </c>
      <c r="F73" s="95">
        <v>208</v>
      </c>
      <c r="G73" s="95">
        <v>215</v>
      </c>
      <c r="H73" s="95">
        <v>-7</v>
      </c>
      <c r="I73" s="94">
        <v>-0.033</v>
      </c>
      <c r="J73" s="90"/>
    </row>
    <row r="74" spans="1:10" ht="11.25">
      <c r="A74" s="97" t="s">
        <v>104</v>
      </c>
      <c r="B74" s="97" t="s">
        <v>986</v>
      </c>
      <c r="C74" s="96">
        <v>3665</v>
      </c>
      <c r="D74" s="96">
        <v>0</v>
      </c>
      <c r="E74" s="96">
        <v>0</v>
      </c>
      <c r="F74" s="95">
        <v>3665</v>
      </c>
      <c r="G74" s="95">
        <v>3791</v>
      </c>
      <c r="H74" s="95">
        <v>-126</v>
      </c>
      <c r="I74" s="94">
        <v>-0.033</v>
      </c>
      <c r="J74" s="90"/>
    </row>
    <row r="75" spans="1:10" ht="11.25">
      <c r="A75" s="97" t="s">
        <v>123</v>
      </c>
      <c r="B75" s="97" t="s">
        <v>985</v>
      </c>
      <c r="C75" s="96">
        <v>0</v>
      </c>
      <c r="D75" s="96">
        <v>0</v>
      </c>
      <c r="E75" s="96">
        <v>0</v>
      </c>
      <c r="F75" s="95">
        <v>0</v>
      </c>
      <c r="G75" s="95">
        <v>0</v>
      </c>
      <c r="H75" s="95">
        <v>0</v>
      </c>
      <c r="I75" s="94">
        <v>0</v>
      </c>
      <c r="J75" s="90"/>
    </row>
    <row r="76" spans="1:10" ht="11.25">
      <c r="A76" s="97" t="s">
        <v>121</v>
      </c>
      <c r="B76" s="97" t="s">
        <v>984</v>
      </c>
      <c r="C76" s="96">
        <v>580</v>
      </c>
      <c r="D76" s="96">
        <v>0</v>
      </c>
      <c r="E76" s="96">
        <v>2439</v>
      </c>
      <c r="F76" s="95">
        <v>3019</v>
      </c>
      <c r="G76" s="95">
        <v>3042</v>
      </c>
      <c r="H76" s="95">
        <v>-23</v>
      </c>
      <c r="I76" s="94">
        <v>-0.008</v>
      </c>
      <c r="J76" s="90"/>
    </row>
    <row r="77" spans="1:10" ht="11.25">
      <c r="A77" s="97" t="s">
        <v>101</v>
      </c>
      <c r="B77" s="97" t="s">
        <v>983</v>
      </c>
      <c r="C77" s="96">
        <v>0</v>
      </c>
      <c r="D77" s="96">
        <v>0</v>
      </c>
      <c r="E77" s="96">
        <v>0</v>
      </c>
      <c r="F77" s="95">
        <v>0</v>
      </c>
      <c r="G77" s="95">
        <v>0</v>
      </c>
      <c r="H77" s="95">
        <v>0</v>
      </c>
      <c r="I77" s="94">
        <v>0</v>
      </c>
      <c r="J77" s="90"/>
    </row>
    <row r="78" spans="1:10" ht="11.25">
      <c r="A78" s="97" t="s">
        <v>102</v>
      </c>
      <c r="B78" s="97" t="s">
        <v>982</v>
      </c>
      <c r="C78" s="96">
        <v>162</v>
      </c>
      <c r="D78" s="96">
        <v>0</v>
      </c>
      <c r="E78" s="96">
        <v>748</v>
      </c>
      <c r="F78" s="95">
        <v>910</v>
      </c>
      <c r="G78" s="95">
        <v>835</v>
      </c>
      <c r="H78" s="95">
        <v>75</v>
      </c>
      <c r="I78" s="94">
        <v>0.09</v>
      </c>
      <c r="J78" s="90"/>
    </row>
    <row r="79" spans="1:10" ht="11.25">
      <c r="A79" s="97" t="s">
        <v>103</v>
      </c>
      <c r="B79" s="97" t="s">
        <v>981</v>
      </c>
      <c r="C79" s="96">
        <v>0</v>
      </c>
      <c r="D79" s="96">
        <v>0</v>
      </c>
      <c r="E79" s="96">
        <v>0</v>
      </c>
      <c r="F79" s="95">
        <v>0</v>
      </c>
      <c r="G79" s="95">
        <v>0</v>
      </c>
      <c r="H79" s="95">
        <v>0</v>
      </c>
      <c r="I79" s="94">
        <v>0</v>
      </c>
      <c r="J79" s="90"/>
    </row>
    <row r="80" spans="1:10" ht="11.25">
      <c r="A80" s="97" t="s">
        <v>145</v>
      </c>
      <c r="B80" s="97" t="s">
        <v>980</v>
      </c>
      <c r="C80" s="96">
        <v>4612</v>
      </c>
      <c r="D80" s="96">
        <v>564</v>
      </c>
      <c r="E80" s="96">
        <v>270</v>
      </c>
      <c r="F80" s="95">
        <v>4882</v>
      </c>
      <c r="G80" s="95">
        <v>4873</v>
      </c>
      <c r="H80" s="95">
        <v>9</v>
      </c>
      <c r="I80" s="94">
        <v>0.002</v>
      </c>
      <c r="J80" s="90"/>
    </row>
    <row r="81" spans="1:10" ht="11.25">
      <c r="A81" s="97" t="s">
        <v>67</v>
      </c>
      <c r="B81" s="97" t="s">
        <v>979</v>
      </c>
      <c r="C81" s="96">
        <v>2931</v>
      </c>
      <c r="D81" s="96">
        <v>352</v>
      </c>
      <c r="E81" s="96">
        <v>188</v>
      </c>
      <c r="F81" s="95">
        <v>3119</v>
      </c>
      <c r="G81" s="95">
        <v>3124</v>
      </c>
      <c r="H81" s="95">
        <v>-5</v>
      </c>
      <c r="I81" s="94">
        <v>-0.002</v>
      </c>
      <c r="J81" s="90"/>
    </row>
    <row r="82" spans="1:10" ht="11.25">
      <c r="A82" s="97" t="s">
        <v>47</v>
      </c>
      <c r="B82" s="97" t="s">
        <v>978</v>
      </c>
      <c r="C82" s="96">
        <v>1866</v>
      </c>
      <c r="D82" s="96">
        <v>0</v>
      </c>
      <c r="E82" s="96">
        <v>1583</v>
      </c>
      <c r="F82" s="95">
        <v>3449</v>
      </c>
      <c r="G82" s="95">
        <v>3638</v>
      </c>
      <c r="H82" s="95">
        <v>-189</v>
      </c>
      <c r="I82" s="94">
        <v>-0.052</v>
      </c>
      <c r="J82" s="90"/>
    </row>
    <row r="83" spans="1:10" ht="11.25">
      <c r="A83" s="97" t="s">
        <v>132</v>
      </c>
      <c r="B83" s="97" t="s">
        <v>977</v>
      </c>
      <c r="C83" s="96">
        <v>2875</v>
      </c>
      <c r="D83" s="96">
        <v>0</v>
      </c>
      <c r="E83" s="96">
        <v>3883</v>
      </c>
      <c r="F83" s="95">
        <v>6758</v>
      </c>
      <c r="G83" s="95">
        <v>7085</v>
      </c>
      <c r="H83" s="95">
        <v>-327</v>
      </c>
      <c r="I83" s="94">
        <v>-0.046</v>
      </c>
      <c r="J83" s="90"/>
    </row>
    <row r="84" spans="1:10" ht="11.25">
      <c r="A84" s="97" t="s">
        <v>49</v>
      </c>
      <c r="B84" s="97" t="s">
        <v>976</v>
      </c>
      <c r="C84" s="96">
        <v>6604</v>
      </c>
      <c r="D84" s="96">
        <v>0</v>
      </c>
      <c r="E84" s="96">
        <v>617</v>
      </c>
      <c r="F84" s="95">
        <v>7221</v>
      </c>
      <c r="G84" s="95">
        <v>8121</v>
      </c>
      <c r="H84" s="95">
        <v>-900</v>
      </c>
      <c r="I84" s="94">
        <v>-0.111</v>
      </c>
      <c r="J84" s="90"/>
    </row>
    <row r="85" spans="1:10" ht="11.25">
      <c r="A85" s="97" t="s">
        <v>50</v>
      </c>
      <c r="B85" s="97" t="s">
        <v>975</v>
      </c>
      <c r="C85" s="96">
        <v>3944</v>
      </c>
      <c r="D85" s="96">
        <v>0</v>
      </c>
      <c r="E85" s="96">
        <v>362</v>
      </c>
      <c r="F85" s="95">
        <v>4306</v>
      </c>
      <c r="G85" s="95">
        <v>4905</v>
      </c>
      <c r="H85" s="95">
        <v>-599</v>
      </c>
      <c r="I85" s="94">
        <v>-0.122</v>
      </c>
      <c r="J85" s="90"/>
    </row>
    <row r="86" spans="1:10" ht="11.25">
      <c r="A86" s="97" t="s">
        <v>51</v>
      </c>
      <c r="B86" s="97" t="s">
        <v>974</v>
      </c>
      <c r="C86" s="96">
        <v>1658</v>
      </c>
      <c r="D86" s="96">
        <v>0</v>
      </c>
      <c r="E86" s="96">
        <v>2203</v>
      </c>
      <c r="F86" s="95">
        <v>3861</v>
      </c>
      <c r="G86" s="95">
        <v>4061</v>
      </c>
      <c r="H86" s="95">
        <v>-200</v>
      </c>
      <c r="I86" s="94">
        <v>-0.049</v>
      </c>
      <c r="J86" s="90"/>
    </row>
    <row r="87" spans="1:10" ht="11.25">
      <c r="A87" s="97" t="s">
        <v>105</v>
      </c>
      <c r="B87" s="97" t="s">
        <v>973</v>
      </c>
      <c r="C87" s="96">
        <v>404</v>
      </c>
      <c r="D87" s="96">
        <v>0</v>
      </c>
      <c r="E87" s="96">
        <v>41</v>
      </c>
      <c r="F87" s="95">
        <v>445</v>
      </c>
      <c r="G87" s="95">
        <v>502</v>
      </c>
      <c r="H87" s="95">
        <v>-57</v>
      </c>
      <c r="I87" s="94">
        <v>-0.114</v>
      </c>
      <c r="J87" s="90"/>
    </row>
    <row r="88" spans="1:10" ht="11.25">
      <c r="A88" s="97" t="s">
        <v>89</v>
      </c>
      <c r="B88" s="97" t="s">
        <v>972</v>
      </c>
      <c r="C88" s="96">
        <v>2340</v>
      </c>
      <c r="D88" s="96">
        <v>0</v>
      </c>
      <c r="E88" s="96">
        <v>162</v>
      </c>
      <c r="F88" s="95">
        <v>2502</v>
      </c>
      <c r="G88" s="95">
        <v>2848</v>
      </c>
      <c r="H88" s="95">
        <v>-346</v>
      </c>
      <c r="I88" s="94">
        <v>-0.121</v>
      </c>
      <c r="J88" s="90"/>
    </row>
    <row r="89" spans="1:10" ht="11.25">
      <c r="A89" s="97" t="s">
        <v>52</v>
      </c>
      <c r="B89" s="97" t="s">
        <v>971</v>
      </c>
      <c r="C89" s="96">
        <v>4158</v>
      </c>
      <c r="D89" s="96">
        <v>235</v>
      </c>
      <c r="E89" s="96">
        <v>691</v>
      </c>
      <c r="F89" s="95">
        <v>4849</v>
      </c>
      <c r="G89" s="95">
        <v>5143</v>
      </c>
      <c r="H89" s="95">
        <v>-294</v>
      </c>
      <c r="I89" s="94">
        <v>-0.057</v>
      </c>
      <c r="J89" s="90"/>
    </row>
    <row r="90" spans="1:10" ht="11.25">
      <c r="A90" s="97" t="s">
        <v>106</v>
      </c>
      <c r="B90" s="97" t="s">
        <v>970</v>
      </c>
      <c r="C90" s="96">
        <v>567</v>
      </c>
      <c r="D90" s="96">
        <v>0</v>
      </c>
      <c r="E90" s="96">
        <v>0</v>
      </c>
      <c r="F90" s="95">
        <v>567</v>
      </c>
      <c r="G90" s="95">
        <v>587</v>
      </c>
      <c r="H90" s="95">
        <v>-20</v>
      </c>
      <c r="I90" s="94">
        <v>-0.034</v>
      </c>
      <c r="J90" s="90"/>
    </row>
    <row r="91" spans="1:10" ht="11.25">
      <c r="A91" s="97" t="s">
        <v>53</v>
      </c>
      <c r="B91" s="97" t="s">
        <v>969</v>
      </c>
      <c r="C91" s="96">
        <v>2005</v>
      </c>
      <c r="D91" s="96">
        <v>0</v>
      </c>
      <c r="E91" s="96">
        <v>3470</v>
      </c>
      <c r="F91" s="95">
        <v>5475</v>
      </c>
      <c r="G91" s="95">
        <v>5697</v>
      </c>
      <c r="H91" s="95">
        <v>-222</v>
      </c>
      <c r="I91" s="94">
        <v>-0.039</v>
      </c>
      <c r="J91" s="90"/>
    </row>
    <row r="92" spans="1:10" ht="11.25">
      <c r="A92" s="97" t="s">
        <v>54</v>
      </c>
      <c r="B92" s="97" t="s">
        <v>968</v>
      </c>
      <c r="C92" s="96">
        <v>5612</v>
      </c>
      <c r="D92" s="96">
        <v>558</v>
      </c>
      <c r="E92" s="96">
        <v>712</v>
      </c>
      <c r="F92" s="95">
        <v>6324</v>
      </c>
      <c r="G92" s="95">
        <v>6490</v>
      </c>
      <c r="H92" s="95">
        <v>-166</v>
      </c>
      <c r="I92" s="94">
        <v>-0.026</v>
      </c>
      <c r="J92" s="90"/>
    </row>
    <row r="93" spans="1:10" ht="11.25">
      <c r="A93" s="97" t="s">
        <v>55</v>
      </c>
      <c r="B93" s="97" t="s">
        <v>967</v>
      </c>
      <c r="C93" s="96">
        <v>0</v>
      </c>
      <c r="D93" s="96">
        <v>0</v>
      </c>
      <c r="E93" s="96">
        <v>0</v>
      </c>
      <c r="F93" s="95">
        <v>0</v>
      </c>
      <c r="G93" s="95">
        <v>0</v>
      </c>
      <c r="H93" s="95">
        <v>0</v>
      </c>
      <c r="I93" s="94">
        <v>0</v>
      </c>
      <c r="J93" s="90"/>
    </row>
    <row r="94" spans="1:10" ht="11.25">
      <c r="A94" s="97" t="s">
        <v>107</v>
      </c>
      <c r="B94" s="97" t="s">
        <v>966</v>
      </c>
      <c r="C94" s="96">
        <v>409</v>
      </c>
      <c r="D94" s="96">
        <v>0</v>
      </c>
      <c r="E94" s="96">
        <v>318</v>
      </c>
      <c r="F94" s="95">
        <v>727</v>
      </c>
      <c r="G94" s="95">
        <v>763</v>
      </c>
      <c r="H94" s="95">
        <v>-36</v>
      </c>
      <c r="I94" s="94">
        <v>-0.047</v>
      </c>
      <c r="J94" s="90"/>
    </row>
    <row r="95" spans="1:10" ht="11.25">
      <c r="A95" s="97" t="s">
        <v>56</v>
      </c>
      <c r="B95" s="97" t="s">
        <v>965</v>
      </c>
      <c r="C95" s="96">
        <v>588</v>
      </c>
      <c r="D95" s="96">
        <v>0</v>
      </c>
      <c r="E95" s="96">
        <v>3030</v>
      </c>
      <c r="F95" s="95">
        <v>3618</v>
      </c>
      <c r="G95" s="95">
        <v>3171</v>
      </c>
      <c r="H95" s="95">
        <v>447</v>
      </c>
      <c r="I95" s="94">
        <v>0.141</v>
      </c>
      <c r="J95" s="90"/>
    </row>
    <row r="96" spans="1:10" ht="11.25">
      <c r="A96" s="97" t="s">
        <v>57</v>
      </c>
      <c r="B96" s="97" t="s">
        <v>964</v>
      </c>
      <c r="C96" s="96">
        <v>2664</v>
      </c>
      <c r="D96" s="96">
        <v>0</v>
      </c>
      <c r="E96" s="96">
        <v>375</v>
      </c>
      <c r="F96" s="95">
        <v>3039</v>
      </c>
      <c r="G96" s="95">
        <v>3401</v>
      </c>
      <c r="H96" s="95">
        <v>-362</v>
      </c>
      <c r="I96" s="94">
        <v>-0.106</v>
      </c>
      <c r="J96" s="90"/>
    </row>
    <row r="97" spans="1:10" ht="11.25">
      <c r="A97" s="97" t="s">
        <v>58</v>
      </c>
      <c r="B97" s="97" t="s">
        <v>963</v>
      </c>
      <c r="C97" s="96">
        <v>5719</v>
      </c>
      <c r="D97" s="96">
        <v>0</v>
      </c>
      <c r="E97" s="96">
        <v>730</v>
      </c>
      <c r="F97" s="95">
        <v>6449</v>
      </c>
      <c r="G97" s="95">
        <v>7240</v>
      </c>
      <c r="H97" s="95">
        <v>-791</v>
      </c>
      <c r="I97" s="94">
        <v>-0.109</v>
      </c>
      <c r="J97" s="90"/>
    </row>
    <row r="98" spans="1:10" ht="11.25">
      <c r="A98" s="97" t="s">
        <v>116</v>
      </c>
      <c r="B98" s="97" t="s">
        <v>962</v>
      </c>
      <c r="C98" s="96">
        <v>586</v>
      </c>
      <c r="D98" s="96">
        <v>70</v>
      </c>
      <c r="E98" s="96">
        <v>59</v>
      </c>
      <c r="F98" s="95">
        <v>645</v>
      </c>
      <c r="G98" s="95">
        <v>650</v>
      </c>
      <c r="H98" s="95">
        <v>-5</v>
      </c>
      <c r="I98" s="94">
        <v>-0.008</v>
      </c>
      <c r="J98" s="90"/>
    </row>
    <row r="99" spans="1:10" ht="11.25">
      <c r="A99" s="97" t="s">
        <v>59</v>
      </c>
      <c r="B99" s="97" t="s">
        <v>961</v>
      </c>
      <c r="C99" s="96">
        <v>4218</v>
      </c>
      <c r="D99" s="96">
        <v>0</v>
      </c>
      <c r="E99" s="96">
        <v>432</v>
      </c>
      <c r="F99" s="95">
        <v>4650</v>
      </c>
      <c r="G99" s="95">
        <v>5209</v>
      </c>
      <c r="H99" s="95">
        <v>-559</v>
      </c>
      <c r="I99" s="94">
        <v>-0.107</v>
      </c>
      <c r="J99" s="90"/>
    </row>
    <row r="100" spans="1:10" ht="11.25">
      <c r="A100" s="97" t="s">
        <v>60</v>
      </c>
      <c r="B100" s="97" t="s">
        <v>960</v>
      </c>
      <c r="C100" s="96">
        <v>1730</v>
      </c>
      <c r="D100" s="96">
        <v>0</v>
      </c>
      <c r="E100" s="96">
        <v>1284</v>
      </c>
      <c r="F100" s="95">
        <v>3014</v>
      </c>
      <c r="G100" s="95">
        <v>3205</v>
      </c>
      <c r="H100" s="95">
        <v>-191</v>
      </c>
      <c r="I100" s="94">
        <v>-0.06</v>
      </c>
      <c r="J100" s="90"/>
    </row>
    <row r="101" spans="1:10" ht="11.25">
      <c r="A101" s="97" t="s">
        <v>108</v>
      </c>
      <c r="B101" s="97" t="s">
        <v>959</v>
      </c>
      <c r="C101" s="96">
        <v>751</v>
      </c>
      <c r="D101" s="96">
        <v>0</v>
      </c>
      <c r="E101" s="96">
        <v>0</v>
      </c>
      <c r="F101" s="95">
        <v>751</v>
      </c>
      <c r="G101" s="95">
        <v>777</v>
      </c>
      <c r="H101" s="95">
        <v>-26</v>
      </c>
      <c r="I101" s="94">
        <v>-0.033</v>
      </c>
      <c r="J101" s="90"/>
    </row>
    <row r="102" spans="1:10" ht="11.25">
      <c r="A102" s="97" t="s">
        <v>61</v>
      </c>
      <c r="B102" s="97" t="s">
        <v>958</v>
      </c>
      <c r="C102" s="96">
        <v>1811</v>
      </c>
      <c r="D102" s="96">
        <v>0</v>
      </c>
      <c r="E102" s="96">
        <v>656</v>
      </c>
      <c r="F102" s="95">
        <v>2467</v>
      </c>
      <c r="G102" s="95">
        <v>2703</v>
      </c>
      <c r="H102" s="95">
        <v>-236</v>
      </c>
      <c r="I102" s="94">
        <v>-0.087</v>
      </c>
      <c r="J102" s="90"/>
    </row>
    <row r="103" spans="1:10" ht="11.25">
      <c r="A103" s="97" t="s">
        <v>91</v>
      </c>
      <c r="B103" s="97" t="s">
        <v>957</v>
      </c>
      <c r="C103" s="96">
        <v>1844</v>
      </c>
      <c r="D103" s="96">
        <v>147</v>
      </c>
      <c r="E103" s="96">
        <v>135</v>
      </c>
      <c r="F103" s="95">
        <v>1979</v>
      </c>
      <c r="G103" s="95">
        <v>2082</v>
      </c>
      <c r="H103" s="95">
        <v>-103</v>
      </c>
      <c r="I103" s="94">
        <v>-0.049</v>
      </c>
      <c r="J103" s="90"/>
    </row>
    <row r="104" spans="1:10" ht="11.25">
      <c r="A104" s="97" t="s">
        <v>109</v>
      </c>
      <c r="B104" s="97" t="s">
        <v>956</v>
      </c>
      <c r="C104" s="96">
        <v>196</v>
      </c>
      <c r="D104" s="96">
        <v>0</v>
      </c>
      <c r="E104" s="96">
        <v>0</v>
      </c>
      <c r="F104" s="95">
        <v>196</v>
      </c>
      <c r="G104" s="95">
        <v>203</v>
      </c>
      <c r="H104" s="95">
        <v>-7</v>
      </c>
      <c r="I104" s="94">
        <v>-0.034</v>
      </c>
      <c r="J104" s="90"/>
    </row>
    <row r="105" spans="1:10" ht="11.25">
      <c r="A105" s="97" t="s">
        <v>110</v>
      </c>
      <c r="B105" s="97" t="s">
        <v>955</v>
      </c>
      <c r="C105" s="96">
        <v>58</v>
      </c>
      <c r="D105" s="96">
        <v>0</v>
      </c>
      <c r="E105" s="96">
        <v>0</v>
      </c>
      <c r="F105" s="95">
        <v>58</v>
      </c>
      <c r="G105" s="95">
        <v>60</v>
      </c>
      <c r="H105" s="95">
        <v>-2</v>
      </c>
      <c r="I105" s="94">
        <v>-0.033</v>
      </c>
      <c r="J105" s="90"/>
    </row>
    <row r="106" spans="1:10" ht="11.25">
      <c r="A106" s="97" t="s">
        <v>146</v>
      </c>
      <c r="B106" s="97" t="s">
        <v>954</v>
      </c>
      <c r="C106" s="96">
        <v>249</v>
      </c>
      <c r="D106" s="96">
        <v>0</v>
      </c>
      <c r="E106" s="96">
        <v>39</v>
      </c>
      <c r="F106" s="95">
        <v>288</v>
      </c>
      <c r="G106" s="95">
        <v>320</v>
      </c>
      <c r="H106" s="95">
        <v>-32</v>
      </c>
      <c r="I106" s="94">
        <v>-0.1</v>
      </c>
      <c r="J106" s="90"/>
    </row>
    <row r="107" spans="1:10" ht="11.25">
      <c r="A107" s="97" t="s">
        <v>111</v>
      </c>
      <c r="B107" s="97" t="s">
        <v>953</v>
      </c>
      <c r="C107" s="96">
        <v>0</v>
      </c>
      <c r="D107" s="96">
        <v>0</v>
      </c>
      <c r="E107" s="96">
        <v>0</v>
      </c>
      <c r="F107" s="95">
        <v>0</v>
      </c>
      <c r="G107" s="95">
        <v>0</v>
      </c>
      <c r="H107" s="95">
        <v>0</v>
      </c>
      <c r="I107" s="94">
        <v>0</v>
      </c>
      <c r="J107" s="90"/>
    </row>
    <row r="108" spans="1:10" ht="11.25">
      <c r="A108" s="97" t="s">
        <v>112</v>
      </c>
      <c r="B108" s="97" t="s">
        <v>952</v>
      </c>
      <c r="C108" s="96">
        <v>89</v>
      </c>
      <c r="D108" s="96">
        <v>0</v>
      </c>
      <c r="E108" s="96">
        <v>0</v>
      </c>
      <c r="F108" s="95">
        <v>89</v>
      </c>
      <c r="G108" s="95">
        <v>92</v>
      </c>
      <c r="H108" s="95">
        <v>-3</v>
      </c>
      <c r="I108" s="94">
        <v>-0.033</v>
      </c>
      <c r="J108" s="90"/>
    </row>
    <row r="109" spans="1:10" ht="11.25">
      <c r="A109" s="97" t="s">
        <v>62</v>
      </c>
      <c r="B109" s="97" t="s">
        <v>951</v>
      </c>
      <c r="C109" s="96">
        <v>1223</v>
      </c>
      <c r="D109" s="96">
        <v>0</v>
      </c>
      <c r="E109" s="96">
        <v>749</v>
      </c>
      <c r="F109" s="95">
        <v>1972</v>
      </c>
      <c r="G109" s="95">
        <v>2117</v>
      </c>
      <c r="H109" s="95">
        <v>-145</v>
      </c>
      <c r="I109" s="94">
        <v>-0.068</v>
      </c>
      <c r="J109" s="90"/>
    </row>
    <row r="110" spans="1:10" ht="11.25">
      <c r="A110" s="97" t="s">
        <v>113</v>
      </c>
      <c r="B110" s="97" t="s">
        <v>950</v>
      </c>
      <c r="C110" s="96">
        <v>163</v>
      </c>
      <c r="D110" s="96">
        <v>0</v>
      </c>
      <c r="E110" s="96">
        <v>0</v>
      </c>
      <c r="F110" s="95">
        <v>163</v>
      </c>
      <c r="G110" s="95">
        <v>168</v>
      </c>
      <c r="H110" s="95">
        <v>-5</v>
      </c>
      <c r="I110" s="94">
        <v>-0.03</v>
      </c>
      <c r="J110" s="90"/>
    </row>
    <row r="111" spans="1:10" ht="11.25">
      <c r="A111" s="97" t="s">
        <v>114</v>
      </c>
      <c r="B111" s="97" t="s">
        <v>949</v>
      </c>
      <c r="C111" s="96">
        <v>113</v>
      </c>
      <c r="D111" s="96">
        <v>0</v>
      </c>
      <c r="E111" s="96">
        <v>183</v>
      </c>
      <c r="F111" s="95">
        <v>296</v>
      </c>
      <c r="G111" s="95">
        <v>307</v>
      </c>
      <c r="H111" s="95">
        <v>-11</v>
      </c>
      <c r="I111" s="94">
        <v>-0.036</v>
      </c>
      <c r="J111" s="90"/>
    </row>
    <row r="112" spans="1:10" ht="11.25">
      <c r="A112" s="97" t="s">
        <v>115</v>
      </c>
      <c r="B112" s="97" t="s">
        <v>948</v>
      </c>
      <c r="C112" s="96">
        <v>249</v>
      </c>
      <c r="D112" s="96">
        <v>0</v>
      </c>
      <c r="E112" s="96">
        <v>363</v>
      </c>
      <c r="F112" s="95">
        <v>612</v>
      </c>
      <c r="G112" s="95">
        <v>653</v>
      </c>
      <c r="H112" s="95">
        <v>-41</v>
      </c>
      <c r="I112" s="94">
        <v>-0.063</v>
      </c>
      <c r="J112" s="90"/>
    </row>
    <row r="113" spans="1:10" ht="11.25">
      <c r="A113" s="97" t="s">
        <v>92</v>
      </c>
      <c r="B113" s="97" t="s">
        <v>947</v>
      </c>
      <c r="C113" s="96">
        <v>917</v>
      </c>
      <c r="D113" s="96">
        <v>129</v>
      </c>
      <c r="E113" s="96">
        <v>80</v>
      </c>
      <c r="F113" s="95">
        <v>997</v>
      </c>
      <c r="G113" s="95">
        <v>984</v>
      </c>
      <c r="H113" s="95">
        <v>13</v>
      </c>
      <c r="I113" s="94">
        <v>0.013</v>
      </c>
      <c r="J113" s="90"/>
    </row>
    <row r="114" spans="1:10" ht="11.25">
      <c r="A114" s="97" t="s">
        <v>63</v>
      </c>
      <c r="B114" s="97" t="s">
        <v>946</v>
      </c>
      <c r="C114" s="96">
        <v>3231</v>
      </c>
      <c r="D114" s="96">
        <v>0</v>
      </c>
      <c r="E114" s="96">
        <v>491</v>
      </c>
      <c r="F114" s="95">
        <v>3722</v>
      </c>
      <c r="G114" s="95">
        <v>4161</v>
      </c>
      <c r="H114" s="95">
        <v>-439</v>
      </c>
      <c r="I114" s="94">
        <v>-0.106</v>
      </c>
      <c r="J114" s="90"/>
    </row>
    <row r="115" spans="1:10" ht="11.25">
      <c r="A115" s="97" t="s">
        <v>64</v>
      </c>
      <c r="B115" s="97" t="s">
        <v>945</v>
      </c>
      <c r="C115" s="96">
        <v>1377</v>
      </c>
      <c r="D115" s="96">
        <v>0</v>
      </c>
      <c r="E115" s="96">
        <v>2883</v>
      </c>
      <c r="F115" s="95">
        <v>4260</v>
      </c>
      <c r="G115" s="95">
        <v>4419</v>
      </c>
      <c r="H115" s="95">
        <v>-159</v>
      </c>
      <c r="I115" s="94">
        <v>-0.036</v>
      </c>
      <c r="J115" s="90"/>
    </row>
    <row r="116" spans="1:10" ht="11.25">
      <c r="A116" s="97" t="s">
        <v>65</v>
      </c>
      <c r="B116" s="97" t="s">
        <v>944</v>
      </c>
      <c r="C116" s="96">
        <v>4942</v>
      </c>
      <c r="D116" s="96">
        <v>0</v>
      </c>
      <c r="E116" s="96">
        <v>536</v>
      </c>
      <c r="F116" s="95">
        <v>5478</v>
      </c>
      <c r="G116" s="95">
        <v>6176</v>
      </c>
      <c r="H116" s="95">
        <v>-698</v>
      </c>
      <c r="I116" s="94">
        <v>-0.113</v>
      </c>
      <c r="J116" s="90"/>
    </row>
    <row r="117" spans="1:10" ht="11.25">
      <c r="A117" s="97" t="s">
        <v>66</v>
      </c>
      <c r="B117" s="97" t="s">
        <v>943</v>
      </c>
      <c r="C117" s="96">
        <v>1558</v>
      </c>
      <c r="D117" s="96">
        <v>0</v>
      </c>
      <c r="E117" s="96">
        <v>2592</v>
      </c>
      <c r="F117" s="95">
        <v>4150</v>
      </c>
      <c r="G117" s="95">
        <v>4342</v>
      </c>
      <c r="H117" s="95">
        <v>-192</v>
      </c>
      <c r="I117" s="94">
        <v>-0.044</v>
      </c>
      <c r="J117" s="90"/>
    </row>
    <row r="118" spans="1:10" ht="11.25">
      <c r="A118" s="97" t="s">
        <v>93</v>
      </c>
      <c r="B118" s="97" t="s">
        <v>942</v>
      </c>
      <c r="C118" s="96">
        <v>3627</v>
      </c>
      <c r="D118" s="96">
        <v>382</v>
      </c>
      <c r="E118" s="96">
        <v>310</v>
      </c>
      <c r="F118" s="95">
        <v>3937</v>
      </c>
      <c r="G118" s="95">
        <v>4011</v>
      </c>
      <c r="H118" s="95">
        <v>-74</v>
      </c>
      <c r="I118" s="94">
        <v>-0.018</v>
      </c>
      <c r="J118" s="90"/>
    </row>
    <row r="119" spans="1:10" ht="11.25">
      <c r="A119" s="97" t="s">
        <v>68</v>
      </c>
      <c r="B119" s="97" t="s">
        <v>941</v>
      </c>
      <c r="C119" s="96">
        <v>3402</v>
      </c>
      <c r="D119" s="96">
        <v>549</v>
      </c>
      <c r="E119" s="96">
        <v>344</v>
      </c>
      <c r="F119" s="95">
        <v>3746</v>
      </c>
      <c r="G119" s="95">
        <v>3590</v>
      </c>
      <c r="H119" s="95">
        <v>156</v>
      </c>
      <c r="I119" s="94">
        <v>0.043</v>
      </c>
      <c r="J119" s="90"/>
    </row>
    <row r="120" spans="1:10" ht="11.25">
      <c r="A120" s="97" t="s">
        <v>147</v>
      </c>
      <c r="B120" s="97" t="s">
        <v>940</v>
      </c>
      <c r="C120" s="96">
        <v>1272</v>
      </c>
      <c r="D120" s="96">
        <v>88</v>
      </c>
      <c r="E120" s="96">
        <v>143</v>
      </c>
      <c r="F120" s="95">
        <v>1415</v>
      </c>
      <c r="G120" s="95">
        <v>1502</v>
      </c>
      <c r="H120" s="95">
        <v>-87</v>
      </c>
      <c r="I120" s="94">
        <v>-0.058</v>
      </c>
      <c r="J120" s="90"/>
    </row>
    <row r="121" spans="1:10" ht="11.25">
      <c r="A121" s="97" t="s">
        <v>69</v>
      </c>
      <c r="B121" s="97" t="s">
        <v>939</v>
      </c>
      <c r="C121" s="96">
        <v>2234</v>
      </c>
      <c r="D121" s="96">
        <v>0</v>
      </c>
      <c r="E121" s="96">
        <v>288</v>
      </c>
      <c r="F121" s="95">
        <v>2522</v>
      </c>
      <c r="G121" s="95">
        <v>2852</v>
      </c>
      <c r="H121" s="95">
        <v>-330</v>
      </c>
      <c r="I121" s="94">
        <v>-0.116</v>
      </c>
      <c r="J121" s="90"/>
    </row>
    <row r="122" spans="1:10" ht="11.25">
      <c r="A122" s="97" t="s">
        <v>70</v>
      </c>
      <c r="B122" s="97" t="s">
        <v>938</v>
      </c>
      <c r="C122" s="96">
        <v>1353</v>
      </c>
      <c r="D122" s="96">
        <v>0</v>
      </c>
      <c r="E122" s="96">
        <v>610</v>
      </c>
      <c r="F122" s="95">
        <v>1963</v>
      </c>
      <c r="G122" s="95">
        <v>2122</v>
      </c>
      <c r="H122" s="95">
        <v>-159</v>
      </c>
      <c r="I122" s="94">
        <v>-0.075</v>
      </c>
      <c r="J122" s="90"/>
    </row>
    <row r="123" spans="1:10" ht="11.25">
      <c r="A123" s="97" t="s">
        <v>71</v>
      </c>
      <c r="B123" s="97" t="s">
        <v>937</v>
      </c>
      <c r="C123" s="96">
        <v>1529</v>
      </c>
      <c r="D123" s="96">
        <v>0</v>
      </c>
      <c r="E123" s="96">
        <v>948</v>
      </c>
      <c r="F123" s="95">
        <v>2477</v>
      </c>
      <c r="G123" s="95">
        <v>2670</v>
      </c>
      <c r="H123" s="95">
        <v>-193</v>
      </c>
      <c r="I123" s="94">
        <v>-0.072</v>
      </c>
      <c r="J123" s="90"/>
    </row>
    <row r="124" spans="1:10" ht="11.25">
      <c r="A124" s="97" t="s">
        <v>72</v>
      </c>
      <c r="B124" s="97" t="s">
        <v>936</v>
      </c>
      <c r="C124" s="96">
        <v>2324</v>
      </c>
      <c r="D124" s="96">
        <v>294</v>
      </c>
      <c r="E124" s="96">
        <v>234</v>
      </c>
      <c r="F124" s="95">
        <v>2558</v>
      </c>
      <c r="G124" s="95">
        <v>2532</v>
      </c>
      <c r="H124" s="95">
        <v>26</v>
      </c>
      <c r="I124" s="94">
        <v>0.01</v>
      </c>
      <c r="J124" s="90"/>
    </row>
    <row r="125" spans="1:10" ht="11.25">
      <c r="A125" s="97" t="s">
        <v>119</v>
      </c>
      <c r="B125" s="97" t="s">
        <v>935</v>
      </c>
      <c r="C125" s="96">
        <v>201</v>
      </c>
      <c r="D125" s="96">
        <v>0</v>
      </c>
      <c r="E125" s="96">
        <v>0</v>
      </c>
      <c r="F125" s="95">
        <v>201</v>
      </c>
      <c r="G125" s="95">
        <v>208</v>
      </c>
      <c r="H125" s="95">
        <v>-7</v>
      </c>
      <c r="I125" s="94">
        <v>-0.034</v>
      </c>
      <c r="J125" s="90"/>
    </row>
    <row r="126" spans="1:10" ht="11.25">
      <c r="A126" s="97" t="s">
        <v>74</v>
      </c>
      <c r="B126" s="97" t="s">
        <v>934</v>
      </c>
      <c r="C126" s="96">
        <v>703</v>
      </c>
      <c r="D126" s="96">
        <v>0</v>
      </c>
      <c r="E126" s="96">
        <v>2488</v>
      </c>
      <c r="F126" s="95">
        <v>3191</v>
      </c>
      <c r="G126" s="95">
        <v>3259</v>
      </c>
      <c r="H126" s="95">
        <v>-68</v>
      </c>
      <c r="I126" s="94">
        <v>-0.021</v>
      </c>
      <c r="J126" s="90"/>
    </row>
    <row r="127" spans="1:10" ht="11.25">
      <c r="A127" s="97" t="s">
        <v>76</v>
      </c>
      <c r="B127" s="97" t="s">
        <v>933</v>
      </c>
      <c r="C127" s="96">
        <v>4601</v>
      </c>
      <c r="D127" s="96">
        <v>0</v>
      </c>
      <c r="E127" s="96">
        <v>600</v>
      </c>
      <c r="F127" s="95">
        <v>5201</v>
      </c>
      <c r="G127" s="95">
        <v>5849</v>
      </c>
      <c r="H127" s="95">
        <v>-648</v>
      </c>
      <c r="I127" s="94">
        <v>-0.111</v>
      </c>
      <c r="J127" s="90"/>
    </row>
    <row r="128" spans="1:10" ht="11.25">
      <c r="A128" s="97" t="s">
        <v>73</v>
      </c>
      <c r="B128" s="97" t="s">
        <v>932</v>
      </c>
      <c r="C128" s="96">
        <v>1783</v>
      </c>
      <c r="D128" s="96">
        <v>174</v>
      </c>
      <c r="E128" s="96">
        <v>198</v>
      </c>
      <c r="F128" s="95">
        <v>1981</v>
      </c>
      <c r="G128" s="95">
        <v>2046</v>
      </c>
      <c r="H128" s="95">
        <v>-65</v>
      </c>
      <c r="I128" s="94">
        <v>-0.032</v>
      </c>
      <c r="J128" s="90"/>
    </row>
    <row r="129" spans="1:10" ht="11.25">
      <c r="A129" s="97" t="s">
        <v>75</v>
      </c>
      <c r="B129" s="97" t="s">
        <v>931</v>
      </c>
      <c r="C129" s="96">
        <v>3565</v>
      </c>
      <c r="D129" s="96">
        <v>0</v>
      </c>
      <c r="E129" s="96">
        <v>473</v>
      </c>
      <c r="F129" s="95">
        <v>4038</v>
      </c>
      <c r="G129" s="95">
        <v>4553</v>
      </c>
      <c r="H129" s="95">
        <v>-515</v>
      </c>
      <c r="I129" s="94">
        <v>-0.113</v>
      </c>
      <c r="J129" s="90"/>
    </row>
    <row r="130" spans="1:10" ht="11.25">
      <c r="A130" s="97" t="s">
        <v>87</v>
      </c>
      <c r="B130" s="97" t="s">
        <v>930</v>
      </c>
      <c r="C130" s="96">
        <v>1283</v>
      </c>
      <c r="D130" s="96">
        <v>176</v>
      </c>
      <c r="E130" s="96">
        <v>129</v>
      </c>
      <c r="F130" s="95">
        <v>1412</v>
      </c>
      <c r="G130" s="95">
        <v>1399</v>
      </c>
      <c r="H130" s="95">
        <v>13</v>
      </c>
      <c r="I130" s="94">
        <v>0.009</v>
      </c>
      <c r="J130" s="90"/>
    </row>
    <row r="131" spans="1:10" ht="11.25">
      <c r="A131" s="97" t="s">
        <v>77</v>
      </c>
      <c r="B131" s="97" t="s">
        <v>929</v>
      </c>
      <c r="C131" s="96">
        <v>3497</v>
      </c>
      <c r="D131" s="96">
        <v>264</v>
      </c>
      <c r="E131" s="96">
        <v>256</v>
      </c>
      <c r="F131" s="95">
        <v>3753</v>
      </c>
      <c r="G131" s="95">
        <v>3965</v>
      </c>
      <c r="H131" s="95">
        <v>-212</v>
      </c>
      <c r="I131" s="94">
        <v>-0.053</v>
      </c>
      <c r="J131" s="90"/>
    </row>
    <row r="132" spans="1:10" ht="11.25">
      <c r="A132" s="97" t="s">
        <v>94</v>
      </c>
      <c r="B132" s="97" t="s">
        <v>928</v>
      </c>
      <c r="C132" s="96">
        <v>2529</v>
      </c>
      <c r="D132" s="96">
        <v>402</v>
      </c>
      <c r="E132" s="96">
        <v>197</v>
      </c>
      <c r="F132" s="95">
        <v>2726</v>
      </c>
      <c r="G132" s="95">
        <v>2646</v>
      </c>
      <c r="H132" s="95">
        <v>80</v>
      </c>
      <c r="I132" s="94">
        <v>0.03</v>
      </c>
      <c r="J132" s="90"/>
    </row>
    <row r="133" spans="1:10" ht="11.25">
      <c r="A133" s="97" t="s">
        <v>120</v>
      </c>
      <c r="B133" s="97" t="s">
        <v>927</v>
      </c>
      <c r="C133" s="96">
        <v>306</v>
      </c>
      <c r="D133" s="96">
        <v>0</v>
      </c>
      <c r="E133" s="96">
        <v>35</v>
      </c>
      <c r="F133" s="95">
        <v>341</v>
      </c>
      <c r="G133" s="95">
        <v>381</v>
      </c>
      <c r="H133" s="95">
        <v>-40</v>
      </c>
      <c r="I133" s="94">
        <v>-0.105</v>
      </c>
      <c r="J133" s="90"/>
    </row>
    <row r="134" spans="1:10" ht="11.25">
      <c r="A134" s="97" t="s">
        <v>78</v>
      </c>
      <c r="B134" s="97" t="s">
        <v>926</v>
      </c>
      <c r="C134" s="96">
        <v>1255</v>
      </c>
      <c r="D134" s="96">
        <v>0</v>
      </c>
      <c r="E134" s="96">
        <v>1959</v>
      </c>
      <c r="F134" s="95">
        <v>3214</v>
      </c>
      <c r="G134" s="95">
        <v>3358</v>
      </c>
      <c r="H134" s="95">
        <v>-144</v>
      </c>
      <c r="I134" s="94">
        <v>-0.043</v>
      </c>
      <c r="J134" s="90"/>
    </row>
    <row r="135" spans="1:10" ht="11.25">
      <c r="A135" s="97" t="s">
        <v>90</v>
      </c>
      <c r="B135" s="97" t="s">
        <v>925</v>
      </c>
      <c r="C135" s="96">
        <v>1256</v>
      </c>
      <c r="D135" s="96">
        <v>235</v>
      </c>
      <c r="E135" s="96">
        <v>115</v>
      </c>
      <c r="F135" s="95">
        <v>1371</v>
      </c>
      <c r="G135" s="95">
        <v>1285</v>
      </c>
      <c r="H135" s="95">
        <v>86</v>
      </c>
      <c r="I135" s="94">
        <v>0.067</v>
      </c>
      <c r="J135" s="90"/>
    </row>
    <row r="136" spans="1:10" ht="11.25">
      <c r="A136" s="97"/>
      <c r="B136" s="105"/>
      <c r="C136" s="101"/>
      <c r="D136" s="101"/>
      <c r="E136" s="101"/>
      <c r="F136" s="104"/>
      <c r="G136" s="104"/>
      <c r="H136" s="104"/>
      <c r="I136" s="103"/>
      <c r="J136" s="90"/>
    </row>
    <row r="137" spans="1:10" ht="11.25">
      <c r="A137" s="97"/>
      <c r="B137" s="102" t="s">
        <v>5</v>
      </c>
      <c r="C137" s="101"/>
      <c r="D137" s="101"/>
      <c r="E137" s="101"/>
      <c r="F137" s="101"/>
      <c r="G137" s="101"/>
      <c r="H137" s="101"/>
      <c r="I137" s="100"/>
      <c r="J137" s="90"/>
    </row>
    <row r="138" spans="1:10" ht="11.25">
      <c r="A138" s="97"/>
      <c r="B138" s="99"/>
      <c r="C138" s="96"/>
      <c r="D138" s="96"/>
      <c r="E138" s="96"/>
      <c r="F138" s="96"/>
      <c r="G138" s="96"/>
      <c r="H138" s="96"/>
      <c r="I138" s="98"/>
      <c r="J138" s="90"/>
    </row>
    <row r="139" spans="1:10" ht="11.25">
      <c r="A139" s="97" t="s">
        <v>148</v>
      </c>
      <c r="B139" s="97" t="s">
        <v>924</v>
      </c>
      <c r="C139" s="96">
        <v>169</v>
      </c>
      <c r="D139" s="96">
        <v>25</v>
      </c>
      <c r="E139" s="96">
        <v>9</v>
      </c>
      <c r="F139" s="95">
        <v>178</v>
      </c>
      <c r="G139" s="95">
        <v>170</v>
      </c>
      <c r="H139" s="95">
        <v>8</v>
      </c>
      <c r="I139" s="94">
        <v>0.047</v>
      </c>
      <c r="J139" s="90"/>
    </row>
    <row r="140" spans="1:10" ht="11.25">
      <c r="A140" s="97" t="s">
        <v>583</v>
      </c>
      <c r="B140" s="97" t="s">
        <v>584</v>
      </c>
      <c r="C140" s="96">
        <v>117</v>
      </c>
      <c r="D140" s="96">
        <v>117</v>
      </c>
      <c r="E140" s="96">
        <v>0</v>
      </c>
      <c r="F140" s="95">
        <v>117</v>
      </c>
      <c r="G140" s="95">
        <v>0</v>
      </c>
      <c r="H140" s="95">
        <v>117</v>
      </c>
      <c r="I140" s="94">
        <v>0</v>
      </c>
      <c r="J140" s="90"/>
    </row>
    <row r="141" spans="1:10" ht="11.25">
      <c r="A141" s="97" t="s">
        <v>585</v>
      </c>
      <c r="B141" s="97" t="s">
        <v>586</v>
      </c>
      <c r="C141" s="96">
        <v>25</v>
      </c>
      <c r="D141" s="96">
        <v>25</v>
      </c>
      <c r="E141" s="96">
        <v>0</v>
      </c>
      <c r="F141" s="95">
        <v>25</v>
      </c>
      <c r="G141" s="95">
        <v>0</v>
      </c>
      <c r="H141" s="95">
        <v>25</v>
      </c>
      <c r="I141" s="94">
        <v>0</v>
      </c>
      <c r="J141" s="90"/>
    </row>
    <row r="142" spans="1:10" ht="11.25">
      <c r="A142" s="97" t="s">
        <v>149</v>
      </c>
      <c r="B142" s="97" t="s">
        <v>923</v>
      </c>
      <c r="C142" s="96">
        <v>143</v>
      </c>
      <c r="D142" s="96">
        <v>26</v>
      </c>
      <c r="E142" s="96">
        <v>4</v>
      </c>
      <c r="F142" s="95">
        <v>147</v>
      </c>
      <c r="G142" s="95">
        <v>135</v>
      </c>
      <c r="H142" s="95">
        <v>12</v>
      </c>
      <c r="I142" s="94">
        <v>0.089</v>
      </c>
      <c r="J142" s="90"/>
    </row>
    <row r="143" spans="1:10" ht="11.25">
      <c r="A143" s="97" t="s">
        <v>587</v>
      </c>
      <c r="B143" s="97" t="s">
        <v>588</v>
      </c>
      <c r="C143" s="96">
        <v>25</v>
      </c>
      <c r="D143" s="96">
        <v>25</v>
      </c>
      <c r="E143" s="96">
        <v>0</v>
      </c>
      <c r="F143" s="95">
        <v>25</v>
      </c>
      <c r="G143" s="95">
        <v>0</v>
      </c>
      <c r="H143" s="95">
        <v>25</v>
      </c>
      <c r="I143" s="94">
        <v>0</v>
      </c>
      <c r="J143" s="90"/>
    </row>
    <row r="144" spans="1:10" ht="11.25">
      <c r="A144" s="97" t="s">
        <v>150</v>
      </c>
      <c r="B144" s="97" t="s">
        <v>922</v>
      </c>
      <c r="C144" s="96">
        <v>155</v>
      </c>
      <c r="D144" s="96">
        <v>78</v>
      </c>
      <c r="E144" s="96">
        <v>4</v>
      </c>
      <c r="F144" s="95">
        <v>159</v>
      </c>
      <c r="G144" s="95">
        <v>88</v>
      </c>
      <c r="H144" s="95">
        <v>71</v>
      </c>
      <c r="I144" s="94">
        <v>0.807</v>
      </c>
      <c r="J144" s="90"/>
    </row>
    <row r="145" spans="1:10" ht="11.25">
      <c r="A145" s="97" t="s">
        <v>288</v>
      </c>
      <c r="B145" s="97" t="s">
        <v>921</v>
      </c>
      <c r="C145" s="96">
        <v>114</v>
      </c>
      <c r="D145" s="96">
        <v>114</v>
      </c>
      <c r="E145" s="96">
        <v>0</v>
      </c>
      <c r="F145" s="95">
        <v>114</v>
      </c>
      <c r="G145" s="95">
        <v>0</v>
      </c>
      <c r="H145" s="95">
        <v>114</v>
      </c>
      <c r="I145" s="94">
        <v>0</v>
      </c>
      <c r="J145" s="90"/>
    </row>
    <row r="146" spans="1:10" ht="11.25">
      <c r="A146" s="97" t="s">
        <v>589</v>
      </c>
      <c r="B146" s="97" t="s">
        <v>590</v>
      </c>
      <c r="C146" s="96">
        <v>94</v>
      </c>
      <c r="D146" s="96">
        <v>94</v>
      </c>
      <c r="E146" s="96">
        <v>0</v>
      </c>
      <c r="F146" s="95">
        <v>94</v>
      </c>
      <c r="G146" s="95">
        <v>0</v>
      </c>
      <c r="H146" s="95">
        <v>94</v>
      </c>
      <c r="I146" s="94">
        <v>0</v>
      </c>
      <c r="J146" s="90"/>
    </row>
    <row r="147" spans="1:10" ht="11.25">
      <c r="A147" s="97" t="s">
        <v>591</v>
      </c>
      <c r="B147" s="97" t="s">
        <v>592</v>
      </c>
      <c r="C147" s="96">
        <v>46</v>
      </c>
      <c r="D147" s="96">
        <v>46</v>
      </c>
      <c r="E147" s="96">
        <v>0</v>
      </c>
      <c r="F147" s="95">
        <v>46</v>
      </c>
      <c r="G147" s="95">
        <v>0</v>
      </c>
      <c r="H147" s="95">
        <v>46</v>
      </c>
      <c r="I147" s="94">
        <v>0</v>
      </c>
      <c r="J147" s="90"/>
    </row>
    <row r="148" spans="1:10" ht="11.25">
      <c r="A148" s="97" t="s">
        <v>263</v>
      </c>
      <c r="B148" s="97" t="s">
        <v>920</v>
      </c>
      <c r="C148" s="96">
        <v>47</v>
      </c>
      <c r="D148" s="96">
        <v>25</v>
      </c>
      <c r="E148" s="96">
        <v>6</v>
      </c>
      <c r="F148" s="95">
        <v>53</v>
      </c>
      <c r="G148" s="95">
        <v>29</v>
      </c>
      <c r="H148" s="95">
        <v>24</v>
      </c>
      <c r="I148" s="94">
        <v>0.828</v>
      </c>
      <c r="J148" s="90"/>
    </row>
    <row r="149" spans="1:10" ht="11.25">
      <c r="A149" s="97" t="s">
        <v>165</v>
      </c>
      <c r="B149" s="97" t="s">
        <v>919</v>
      </c>
      <c r="C149" s="96">
        <v>71</v>
      </c>
      <c r="D149" s="96">
        <v>36</v>
      </c>
      <c r="E149" s="96">
        <v>0</v>
      </c>
      <c r="F149" s="95">
        <v>71</v>
      </c>
      <c r="G149" s="95">
        <v>36</v>
      </c>
      <c r="H149" s="95">
        <v>35</v>
      </c>
      <c r="I149" s="94">
        <v>0.972</v>
      </c>
      <c r="J149" s="90"/>
    </row>
    <row r="150" spans="1:10" ht="11.25">
      <c r="A150" s="97" t="s">
        <v>151</v>
      </c>
      <c r="B150" s="97" t="s">
        <v>918</v>
      </c>
      <c r="C150" s="96">
        <v>185</v>
      </c>
      <c r="D150" s="96">
        <v>129</v>
      </c>
      <c r="E150" s="96">
        <v>0</v>
      </c>
      <c r="F150" s="95">
        <v>185</v>
      </c>
      <c r="G150" s="95">
        <v>59</v>
      </c>
      <c r="H150" s="95">
        <v>126</v>
      </c>
      <c r="I150" s="94">
        <v>2.136</v>
      </c>
      <c r="J150" s="90"/>
    </row>
    <row r="151" spans="1:10" ht="11.25">
      <c r="A151" s="97" t="s">
        <v>593</v>
      </c>
      <c r="B151" s="97" t="s">
        <v>594</v>
      </c>
      <c r="C151" s="96">
        <v>53</v>
      </c>
      <c r="D151" s="96">
        <v>53</v>
      </c>
      <c r="E151" s="96">
        <v>0</v>
      </c>
      <c r="F151" s="95">
        <v>53</v>
      </c>
      <c r="G151" s="95">
        <v>0</v>
      </c>
      <c r="H151" s="95">
        <v>53</v>
      </c>
      <c r="I151" s="94">
        <v>0</v>
      </c>
      <c r="J151" s="90"/>
    </row>
    <row r="152" spans="1:10" ht="11.25">
      <c r="A152" s="97" t="s">
        <v>152</v>
      </c>
      <c r="B152" s="97" t="s">
        <v>917</v>
      </c>
      <c r="C152" s="96">
        <v>53</v>
      </c>
      <c r="D152" s="96">
        <v>53</v>
      </c>
      <c r="E152" s="96">
        <v>0</v>
      </c>
      <c r="F152" s="95">
        <v>53</v>
      </c>
      <c r="G152" s="95">
        <v>0</v>
      </c>
      <c r="H152" s="95">
        <v>53</v>
      </c>
      <c r="I152" s="94">
        <v>0</v>
      </c>
      <c r="J152" s="90"/>
    </row>
    <row r="153" spans="1:10" ht="11.25">
      <c r="A153" s="97" t="s">
        <v>655</v>
      </c>
      <c r="B153" s="97" t="s">
        <v>916</v>
      </c>
      <c r="C153" s="96">
        <v>25</v>
      </c>
      <c r="D153" s="96">
        <v>25</v>
      </c>
      <c r="E153" s="96">
        <v>0</v>
      </c>
      <c r="F153" s="95">
        <v>25</v>
      </c>
      <c r="G153" s="95">
        <v>0</v>
      </c>
      <c r="H153" s="95">
        <v>25</v>
      </c>
      <c r="I153" s="94">
        <v>0</v>
      </c>
      <c r="J153" s="90"/>
    </row>
    <row r="154" spans="1:10" ht="11.25">
      <c r="A154" s="97" t="s">
        <v>166</v>
      </c>
      <c r="B154" s="97" t="s">
        <v>915</v>
      </c>
      <c r="C154" s="96">
        <v>59</v>
      </c>
      <c r="D154" s="96">
        <v>26</v>
      </c>
      <c r="E154" s="96">
        <v>1</v>
      </c>
      <c r="F154" s="95">
        <v>60</v>
      </c>
      <c r="G154" s="95">
        <v>35</v>
      </c>
      <c r="H154" s="95">
        <v>25</v>
      </c>
      <c r="I154" s="94">
        <v>0.714</v>
      </c>
      <c r="J154" s="90"/>
    </row>
    <row r="155" spans="1:10" ht="11.25">
      <c r="A155" s="97" t="s">
        <v>264</v>
      </c>
      <c r="B155" s="97" t="s">
        <v>914</v>
      </c>
      <c r="C155" s="96">
        <v>182</v>
      </c>
      <c r="D155" s="96">
        <v>117</v>
      </c>
      <c r="E155" s="96">
        <v>0</v>
      </c>
      <c r="F155" s="95">
        <v>182</v>
      </c>
      <c r="G155" s="95">
        <v>70</v>
      </c>
      <c r="H155" s="95">
        <v>112</v>
      </c>
      <c r="I155" s="94">
        <v>1.6</v>
      </c>
      <c r="J155" s="90"/>
    </row>
    <row r="156" spans="1:10" ht="11.25">
      <c r="A156" s="97" t="s">
        <v>153</v>
      </c>
      <c r="B156" s="97" t="s">
        <v>913</v>
      </c>
      <c r="C156" s="96">
        <v>210</v>
      </c>
      <c r="D156" s="96">
        <v>41</v>
      </c>
      <c r="E156" s="96">
        <v>45</v>
      </c>
      <c r="F156" s="95">
        <v>255</v>
      </c>
      <c r="G156" s="95">
        <v>235</v>
      </c>
      <c r="H156" s="95">
        <v>20</v>
      </c>
      <c r="I156" s="94">
        <v>0.085</v>
      </c>
      <c r="J156" s="90"/>
    </row>
    <row r="157" spans="1:10" ht="11.25">
      <c r="A157" s="97" t="s">
        <v>154</v>
      </c>
      <c r="B157" s="97" t="s">
        <v>912</v>
      </c>
      <c r="C157" s="96">
        <v>1000</v>
      </c>
      <c r="D157" s="96">
        <v>73</v>
      </c>
      <c r="E157" s="96">
        <v>54</v>
      </c>
      <c r="F157" s="95">
        <v>1054</v>
      </c>
      <c r="G157" s="95">
        <v>1115</v>
      </c>
      <c r="H157" s="95">
        <v>-61</v>
      </c>
      <c r="I157" s="94">
        <v>-0.055</v>
      </c>
      <c r="J157" s="90"/>
    </row>
    <row r="158" spans="1:10" ht="11.25">
      <c r="A158" s="97" t="s">
        <v>155</v>
      </c>
      <c r="B158" s="97" t="s">
        <v>911</v>
      </c>
      <c r="C158" s="96">
        <v>846</v>
      </c>
      <c r="D158" s="96">
        <v>109</v>
      </c>
      <c r="E158" s="96">
        <v>67</v>
      </c>
      <c r="F158" s="95">
        <v>913</v>
      </c>
      <c r="G158" s="95">
        <v>905</v>
      </c>
      <c r="H158" s="95">
        <v>8</v>
      </c>
      <c r="I158" s="94">
        <v>0.009</v>
      </c>
      <c r="J158" s="90"/>
    </row>
    <row r="159" spans="1:10" ht="11.25">
      <c r="A159" s="97" t="s">
        <v>156</v>
      </c>
      <c r="B159" s="97" t="s">
        <v>910</v>
      </c>
      <c r="C159" s="96">
        <v>0</v>
      </c>
      <c r="D159" s="96">
        <v>0</v>
      </c>
      <c r="E159" s="96">
        <v>0</v>
      </c>
      <c r="F159" s="95">
        <v>0</v>
      </c>
      <c r="G159" s="95">
        <v>0</v>
      </c>
      <c r="H159" s="95">
        <v>0</v>
      </c>
      <c r="I159" s="94">
        <v>0</v>
      </c>
      <c r="J159" s="90"/>
    </row>
    <row r="160" spans="1:10" ht="11.25">
      <c r="A160" s="97" t="s">
        <v>595</v>
      </c>
      <c r="B160" s="97" t="s">
        <v>596</v>
      </c>
      <c r="C160" s="96">
        <v>56</v>
      </c>
      <c r="D160" s="96">
        <v>56</v>
      </c>
      <c r="E160" s="96">
        <v>0</v>
      </c>
      <c r="F160" s="95">
        <v>56</v>
      </c>
      <c r="G160" s="95">
        <v>0</v>
      </c>
      <c r="H160" s="95">
        <v>56</v>
      </c>
      <c r="I160" s="94">
        <v>0</v>
      </c>
      <c r="J160" s="90"/>
    </row>
    <row r="161" spans="1:10" ht="11.25">
      <c r="A161" s="97" t="s">
        <v>597</v>
      </c>
      <c r="B161" s="97" t="s">
        <v>598</v>
      </c>
      <c r="C161" s="96">
        <v>163</v>
      </c>
      <c r="D161" s="96">
        <v>163</v>
      </c>
      <c r="E161" s="96">
        <v>0</v>
      </c>
      <c r="F161" s="95">
        <v>163</v>
      </c>
      <c r="G161" s="95">
        <v>0</v>
      </c>
      <c r="H161" s="95">
        <v>163</v>
      </c>
      <c r="I161" s="94">
        <v>0</v>
      </c>
      <c r="J161" s="90"/>
    </row>
    <row r="162" spans="1:10" ht="11.25">
      <c r="A162" s="97" t="s">
        <v>157</v>
      </c>
      <c r="B162" s="97" t="s">
        <v>909</v>
      </c>
      <c r="C162" s="96">
        <v>840</v>
      </c>
      <c r="D162" s="96">
        <v>176</v>
      </c>
      <c r="E162" s="96">
        <v>6</v>
      </c>
      <c r="F162" s="95">
        <v>846</v>
      </c>
      <c r="G162" s="95">
        <v>767</v>
      </c>
      <c r="H162" s="95">
        <v>79</v>
      </c>
      <c r="I162" s="94">
        <v>0.103</v>
      </c>
      <c r="J162" s="90"/>
    </row>
    <row r="163" spans="1:10" ht="11.25">
      <c r="A163" s="97" t="s">
        <v>158</v>
      </c>
      <c r="B163" s="97" t="s">
        <v>908</v>
      </c>
      <c r="C163" s="96">
        <v>146</v>
      </c>
      <c r="D163" s="96">
        <v>111</v>
      </c>
      <c r="E163" s="96">
        <v>13</v>
      </c>
      <c r="F163" s="95">
        <v>159</v>
      </c>
      <c r="G163" s="95">
        <v>50</v>
      </c>
      <c r="H163" s="95">
        <v>109</v>
      </c>
      <c r="I163" s="94">
        <v>2.18</v>
      </c>
      <c r="J163" s="90"/>
    </row>
    <row r="164" spans="1:10" ht="11.25">
      <c r="A164" s="97" t="s">
        <v>318</v>
      </c>
      <c r="B164" s="97" t="s">
        <v>319</v>
      </c>
      <c r="C164" s="96">
        <v>120</v>
      </c>
      <c r="D164" s="96">
        <v>120</v>
      </c>
      <c r="E164" s="96">
        <v>0</v>
      </c>
      <c r="F164" s="95">
        <v>120</v>
      </c>
      <c r="G164" s="95">
        <v>0</v>
      </c>
      <c r="H164" s="95">
        <v>120</v>
      </c>
      <c r="I164" s="94">
        <v>0</v>
      </c>
      <c r="J164" s="90"/>
    </row>
    <row r="165" spans="1:10" ht="11.25">
      <c r="A165" s="97" t="s">
        <v>320</v>
      </c>
      <c r="B165" s="97" t="s">
        <v>321</v>
      </c>
      <c r="C165" s="96">
        <v>193</v>
      </c>
      <c r="D165" s="96">
        <v>193</v>
      </c>
      <c r="E165" s="96">
        <v>0</v>
      </c>
      <c r="F165" s="95">
        <v>193</v>
      </c>
      <c r="G165" s="95">
        <v>0</v>
      </c>
      <c r="H165" s="95">
        <v>193</v>
      </c>
      <c r="I165" s="94">
        <v>0</v>
      </c>
      <c r="J165" s="90"/>
    </row>
    <row r="166" spans="1:10" ht="11.25">
      <c r="A166" s="97" t="s">
        <v>599</v>
      </c>
      <c r="B166" s="97" t="s">
        <v>600</v>
      </c>
      <c r="C166" s="96">
        <v>34</v>
      </c>
      <c r="D166" s="96">
        <v>34</v>
      </c>
      <c r="E166" s="96">
        <v>0</v>
      </c>
      <c r="F166" s="95">
        <v>34</v>
      </c>
      <c r="G166" s="95">
        <v>0</v>
      </c>
      <c r="H166" s="95">
        <v>34</v>
      </c>
      <c r="I166" s="94">
        <v>0</v>
      </c>
      <c r="J166" s="90"/>
    </row>
    <row r="167" spans="1:10" ht="11.25">
      <c r="A167" s="97" t="s">
        <v>300</v>
      </c>
      <c r="B167" s="97" t="s">
        <v>301</v>
      </c>
      <c r="C167" s="96">
        <v>75</v>
      </c>
      <c r="D167" s="96">
        <v>75</v>
      </c>
      <c r="E167" s="96">
        <v>0</v>
      </c>
      <c r="F167" s="95">
        <v>75</v>
      </c>
      <c r="G167" s="95">
        <v>0</v>
      </c>
      <c r="H167" s="95">
        <v>75</v>
      </c>
      <c r="I167" s="94">
        <v>0</v>
      </c>
      <c r="J167" s="90"/>
    </row>
    <row r="168" spans="1:10" ht="11.25">
      <c r="A168" s="97" t="s">
        <v>159</v>
      </c>
      <c r="B168" s="97" t="s">
        <v>907</v>
      </c>
      <c r="C168" s="96">
        <v>15</v>
      </c>
      <c r="D168" s="96">
        <v>0</v>
      </c>
      <c r="E168" s="96">
        <v>4</v>
      </c>
      <c r="F168" s="95">
        <v>19</v>
      </c>
      <c r="G168" s="95">
        <v>19</v>
      </c>
      <c r="H168" s="95">
        <v>0</v>
      </c>
      <c r="I168" s="94">
        <v>0</v>
      </c>
      <c r="J168" s="90"/>
    </row>
    <row r="169" spans="1:10" ht="11.25">
      <c r="A169" s="97" t="s">
        <v>303</v>
      </c>
      <c r="B169" s="97" t="s">
        <v>304</v>
      </c>
      <c r="C169" s="96">
        <v>127</v>
      </c>
      <c r="D169" s="96">
        <v>127</v>
      </c>
      <c r="E169" s="96">
        <v>0</v>
      </c>
      <c r="F169" s="95">
        <v>127</v>
      </c>
      <c r="G169" s="95">
        <v>0</v>
      </c>
      <c r="H169" s="95">
        <v>127</v>
      </c>
      <c r="I169" s="94">
        <v>0</v>
      </c>
      <c r="J169" s="90"/>
    </row>
    <row r="170" spans="1:10" ht="11.25">
      <c r="A170" s="97" t="s">
        <v>305</v>
      </c>
      <c r="B170" s="97" t="s">
        <v>306</v>
      </c>
      <c r="C170" s="96">
        <v>171</v>
      </c>
      <c r="D170" s="96">
        <v>171</v>
      </c>
      <c r="E170" s="96">
        <v>0</v>
      </c>
      <c r="F170" s="95">
        <v>171</v>
      </c>
      <c r="G170" s="95">
        <v>0</v>
      </c>
      <c r="H170" s="95">
        <v>171</v>
      </c>
      <c r="I170" s="94">
        <v>0</v>
      </c>
      <c r="J170" s="90"/>
    </row>
    <row r="171" spans="1:10" ht="11.25">
      <c r="A171" s="97" t="s">
        <v>160</v>
      </c>
      <c r="B171" s="97" t="s">
        <v>906</v>
      </c>
      <c r="C171" s="96">
        <v>118</v>
      </c>
      <c r="D171" s="96">
        <v>25</v>
      </c>
      <c r="E171" s="96">
        <v>0</v>
      </c>
      <c r="F171" s="95">
        <v>118</v>
      </c>
      <c r="G171" s="95">
        <v>101</v>
      </c>
      <c r="H171" s="95">
        <v>17</v>
      </c>
      <c r="I171" s="94">
        <v>0.168</v>
      </c>
      <c r="J171" s="90"/>
    </row>
    <row r="172" spans="1:10" ht="11.25">
      <c r="A172" s="97" t="s">
        <v>657</v>
      </c>
      <c r="B172" s="97" t="s">
        <v>905</v>
      </c>
      <c r="C172" s="96">
        <v>25</v>
      </c>
      <c r="D172" s="96">
        <v>25</v>
      </c>
      <c r="E172" s="96">
        <v>0</v>
      </c>
      <c r="F172" s="95">
        <v>25</v>
      </c>
      <c r="G172" s="95">
        <v>0</v>
      </c>
      <c r="H172" s="95">
        <v>25</v>
      </c>
      <c r="I172" s="94">
        <v>0</v>
      </c>
      <c r="J172" s="90"/>
    </row>
    <row r="173" spans="1:10" ht="11.25">
      <c r="A173" s="97" t="s">
        <v>308</v>
      </c>
      <c r="B173" s="97" t="s">
        <v>309</v>
      </c>
      <c r="C173" s="96">
        <v>118</v>
      </c>
      <c r="D173" s="96">
        <v>118</v>
      </c>
      <c r="E173" s="96">
        <v>0</v>
      </c>
      <c r="F173" s="95">
        <v>118</v>
      </c>
      <c r="G173" s="95">
        <v>0</v>
      </c>
      <c r="H173" s="95">
        <v>118</v>
      </c>
      <c r="I173" s="94">
        <v>0</v>
      </c>
      <c r="J173" s="90"/>
    </row>
    <row r="174" spans="1:10" ht="11.25">
      <c r="A174" s="97" t="s">
        <v>161</v>
      </c>
      <c r="B174" s="97" t="s">
        <v>904</v>
      </c>
      <c r="C174" s="96">
        <v>66</v>
      </c>
      <c r="D174" s="96">
        <v>0</v>
      </c>
      <c r="E174" s="96">
        <v>0</v>
      </c>
      <c r="F174" s="95">
        <v>66</v>
      </c>
      <c r="G174" s="95">
        <v>70</v>
      </c>
      <c r="H174" s="95">
        <v>-4</v>
      </c>
      <c r="I174" s="94">
        <v>-0.057</v>
      </c>
      <c r="J174" s="90"/>
    </row>
    <row r="175" spans="1:10" ht="11.25">
      <c r="A175" s="97" t="s">
        <v>311</v>
      </c>
      <c r="B175" s="97" t="s">
        <v>312</v>
      </c>
      <c r="C175" s="96">
        <v>112</v>
      </c>
      <c r="D175" s="96">
        <v>112</v>
      </c>
      <c r="E175" s="96">
        <v>0</v>
      </c>
      <c r="F175" s="95">
        <v>112</v>
      </c>
      <c r="G175" s="95">
        <v>0</v>
      </c>
      <c r="H175" s="95">
        <v>112</v>
      </c>
      <c r="I175" s="94">
        <v>0</v>
      </c>
      <c r="J175" s="90"/>
    </row>
    <row r="176" spans="1:10" ht="11.25">
      <c r="A176" s="97" t="s">
        <v>659</v>
      </c>
      <c r="B176" s="97" t="s">
        <v>903</v>
      </c>
      <c r="C176" s="96">
        <v>36</v>
      </c>
      <c r="D176" s="96">
        <v>36</v>
      </c>
      <c r="E176" s="96">
        <v>0</v>
      </c>
      <c r="F176" s="95">
        <v>36</v>
      </c>
      <c r="G176" s="95">
        <v>0</v>
      </c>
      <c r="H176" s="95">
        <v>36</v>
      </c>
      <c r="I176" s="94">
        <v>0</v>
      </c>
      <c r="J176" s="90"/>
    </row>
    <row r="177" spans="1:10" ht="11.25">
      <c r="A177" s="97" t="s">
        <v>162</v>
      </c>
      <c r="B177" s="97" t="s">
        <v>902</v>
      </c>
      <c r="C177" s="96">
        <v>0</v>
      </c>
      <c r="D177" s="96">
        <v>0</v>
      </c>
      <c r="E177" s="96">
        <v>0</v>
      </c>
      <c r="F177" s="95">
        <v>0</v>
      </c>
      <c r="G177" s="95">
        <v>0</v>
      </c>
      <c r="H177" s="95">
        <v>0</v>
      </c>
      <c r="I177" s="94">
        <v>0</v>
      </c>
      <c r="J177" s="90"/>
    </row>
    <row r="178" spans="1:10" ht="11.25">
      <c r="A178" s="97" t="s">
        <v>163</v>
      </c>
      <c r="B178" s="97" t="s">
        <v>901</v>
      </c>
      <c r="C178" s="96">
        <v>96</v>
      </c>
      <c r="D178" s="96">
        <v>35</v>
      </c>
      <c r="E178" s="96">
        <v>0</v>
      </c>
      <c r="F178" s="95">
        <v>96</v>
      </c>
      <c r="G178" s="95">
        <v>65</v>
      </c>
      <c r="H178" s="95">
        <v>31</v>
      </c>
      <c r="I178" s="94">
        <v>0.477</v>
      </c>
      <c r="J178" s="90"/>
    </row>
    <row r="179" spans="1:10" ht="11.25">
      <c r="A179" s="97" t="s">
        <v>164</v>
      </c>
      <c r="B179" s="97" t="s">
        <v>900</v>
      </c>
      <c r="C179" s="96">
        <v>106</v>
      </c>
      <c r="D179" s="96">
        <v>35</v>
      </c>
      <c r="E179" s="96">
        <v>8</v>
      </c>
      <c r="F179" s="95">
        <v>114</v>
      </c>
      <c r="G179" s="95">
        <v>85</v>
      </c>
      <c r="H179" s="95">
        <v>29</v>
      </c>
      <c r="I179" s="94">
        <v>0.341</v>
      </c>
      <c r="J179" s="90"/>
    </row>
    <row r="180" spans="1:10" ht="11.25">
      <c r="A180" s="97" t="s">
        <v>601</v>
      </c>
      <c r="B180" s="97" t="s">
        <v>602</v>
      </c>
      <c r="C180" s="96">
        <v>88</v>
      </c>
      <c r="D180" s="96">
        <v>88</v>
      </c>
      <c r="E180" s="96">
        <v>0</v>
      </c>
      <c r="F180" s="95">
        <v>88</v>
      </c>
      <c r="G180" s="95">
        <v>0</v>
      </c>
      <c r="H180" s="95">
        <v>88</v>
      </c>
      <c r="I180" s="94">
        <v>0</v>
      </c>
      <c r="J180" s="90"/>
    </row>
    <row r="181" spans="1:10" ht="11.25">
      <c r="A181" s="97" t="s">
        <v>171</v>
      </c>
      <c r="B181" s="97" t="s">
        <v>899</v>
      </c>
      <c r="C181" s="96">
        <v>174</v>
      </c>
      <c r="D181" s="96">
        <v>25</v>
      </c>
      <c r="E181" s="96">
        <v>52</v>
      </c>
      <c r="F181" s="95">
        <v>226</v>
      </c>
      <c r="G181" s="95">
        <v>218</v>
      </c>
      <c r="H181" s="95">
        <v>8</v>
      </c>
      <c r="I181" s="94">
        <v>0.037</v>
      </c>
      <c r="J181" s="90"/>
    </row>
    <row r="182" spans="1:10" ht="11.25">
      <c r="A182" s="97" t="s">
        <v>605</v>
      </c>
      <c r="B182" s="97" t="s">
        <v>606</v>
      </c>
      <c r="C182" s="96">
        <v>82</v>
      </c>
      <c r="D182" s="96">
        <v>82</v>
      </c>
      <c r="E182" s="96">
        <v>0</v>
      </c>
      <c r="F182" s="95">
        <v>82</v>
      </c>
      <c r="G182" s="95">
        <v>0</v>
      </c>
      <c r="H182" s="95">
        <v>82</v>
      </c>
      <c r="I182" s="94">
        <v>0</v>
      </c>
      <c r="J182" s="90"/>
    </row>
    <row r="183" spans="1:10" ht="11.25">
      <c r="A183" s="97" t="s">
        <v>331</v>
      </c>
      <c r="B183" s="97" t="s">
        <v>332</v>
      </c>
      <c r="C183" s="96">
        <v>241</v>
      </c>
      <c r="D183" s="96">
        <v>241</v>
      </c>
      <c r="E183" s="96">
        <v>0</v>
      </c>
      <c r="F183" s="95">
        <v>241</v>
      </c>
      <c r="G183" s="95">
        <v>0</v>
      </c>
      <c r="H183" s="95">
        <v>241</v>
      </c>
      <c r="I183" s="94">
        <v>0</v>
      </c>
      <c r="J183" s="90"/>
    </row>
    <row r="184" spans="1:10" ht="11.25">
      <c r="A184" s="97" t="s">
        <v>167</v>
      </c>
      <c r="B184" s="97" t="s">
        <v>898</v>
      </c>
      <c r="C184" s="96">
        <v>41</v>
      </c>
      <c r="D184" s="96">
        <v>0</v>
      </c>
      <c r="E184" s="96">
        <v>0</v>
      </c>
      <c r="F184" s="95">
        <v>41</v>
      </c>
      <c r="G184" s="95">
        <v>43</v>
      </c>
      <c r="H184" s="95">
        <v>-2</v>
      </c>
      <c r="I184" s="94">
        <v>-0.047</v>
      </c>
      <c r="J184" s="90"/>
    </row>
    <row r="185" spans="1:10" ht="11.25">
      <c r="A185" s="97" t="s">
        <v>172</v>
      </c>
      <c r="B185" s="97" t="s">
        <v>897</v>
      </c>
      <c r="C185" s="96">
        <v>85</v>
      </c>
      <c r="D185" s="96">
        <v>33</v>
      </c>
      <c r="E185" s="96">
        <v>6</v>
      </c>
      <c r="F185" s="95">
        <v>91</v>
      </c>
      <c r="G185" s="95">
        <v>61</v>
      </c>
      <c r="H185" s="95">
        <v>30</v>
      </c>
      <c r="I185" s="94">
        <v>0.492</v>
      </c>
      <c r="J185" s="90"/>
    </row>
    <row r="186" spans="1:10" ht="11.25">
      <c r="A186" s="97" t="s">
        <v>173</v>
      </c>
      <c r="B186" s="97" t="s">
        <v>896</v>
      </c>
      <c r="C186" s="96">
        <v>257</v>
      </c>
      <c r="D186" s="96">
        <v>47</v>
      </c>
      <c r="E186" s="96">
        <v>0</v>
      </c>
      <c r="F186" s="95">
        <v>257</v>
      </c>
      <c r="G186" s="95">
        <v>237</v>
      </c>
      <c r="H186" s="95">
        <v>20</v>
      </c>
      <c r="I186" s="94">
        <v>0.084</v>
      </c>
      <c r="J186" s="90"/>
    </row>
    <row r="187" spans="1:10" ht="11.25">
      <c r="A187" s="97" t="s">
        <v>174</v>
      </c>
      <c r="B187" s="97" t="s">
        <v>895</v>
      </c>
      <c r="C187" s="96">
        <v>146</v>
      </c>
      <c r="D187" s="96">
        <v>35</v>
      </c>
      <c r="E187" s="96">
        <v>0</v>
      </c>
      <c r="F187" s="95">
        <v>146</v>
      </c>
      <c r="G187" s="95">
        <v>122</v>
      </c>
      <c r="H187" s="95">
        <v>24</v>
      </c>
      <c r="I187" s="94">
        <v>0.197</v>
      </c>
      <c r="J187" s="90"/>
    </row>
    <row r="188" spans="1:10" ht="11.25">
      <c r="A188" s="97" t="s">
        <v>265</v>
      </c>
      <c r="B188" s="97" t="s">
        <v>894</v>
      </c>
      <c r="C188" s="96">
        <v>44</v>
      </c>
      <c r="D188" s="96">
        <v>44</v>
      </c>
      <c r="E188" s="96">
        <v>0</v>
      </c>
      <c r="F188" s="95">
        <v>44</v>
      </c>
      <c r="G188" s="95">
        <v>0</v>
      </c>
      <c r="H188" s="95">
        <v>44</v>
      </c>
      <c r="I188" s="94">
        <v>0</v>
      </c>
      <c r="J188" s="90"/>
    </row>
    <row r="189" spans="1:10" ht="11.25">
      <c r="A189" s="97" t="s">
        <v>175</v>
      </c>
      <c r="B189" s="97" t="s">
        <v>893</v>
      </c>
      <c r="C189" s="96">
        <v>316</v>
      </c>
      <c r="D189" s="96">
        <v>39</v>
      </c>
      <c r="E189" s="96">
        <v>21</v>
      </c>
      <c r="F189" s="95">
        <v>337</v>
      </c>
      <c r="G189" s="95">
        <v>335</v>
      </c>
      <c r="H189" s="95">
        <v>2</v>
      </c>
      <c r="I189" s="94">
        <v>0.006</v>
      </c>
      <c r="J189" s="90"/>
    </row>
    <row r="190" spans="1:10" ht="11.25">
      <c r="A190" s="97" t="s">
        <v>176</v>
      </c>
      <c r="B190" s="97" t="s">
        <v>892</v>
      </c>
      <c r="C190" s="96">
        <v>51</v>
      </c>
      <c r="D190" s="96">
        <v>25</v>
      </c>
      <c r="E190" s="96">
        <v>0</v>
      </c>
      <c r="F190" s="95">
        <v>51</v>
      </c>
      <c r="G190" s="95">
        <v>27</v>
      </c>
      <c r="H190" s="95">
        <v>24</v>
      </c>
      <c r="I190" s="94">
        <v>0.889</v>
      </c>
      <c r="J190" s="90"/>
    </row>
    <row r="191" spans="1:10" ht="11.25">
      <c r="A191" s="97" t="s">
        <v>204</v>
      </c>
      <c r="B191" s="97" t="s">
        <v>891</v>
      </c>
      <c r="C191" s="96">
        <v>296</v>
      </c>
      <c r="D191" s="96">
        <v>76</v>
      </c>
      <c r="E191" s="96">
        <v>9</v>
      </c>
      <c r="F191" s="95">
        <v>305</v>
      </c>
      <c r="G191" s="95">
        <v>258</v>
      </c>
      <c r="H191" s="95">
        <v>47</v>
      </c>
      <c r="I191" s="94">
        <v>0.182</v>
      </c>
      <c r="J191" s="90"/>
    </row>
    <row r="192" spans="1:10" ht="11.25">
      <c r="A192" s="97" t="s">
        <v>177</v>
      </c>
      <c r="B192" s="97" t="s">
        <v>890</v>
      </c>
      <c r="C192" s="96">
        <v>136</v>
      </c>
      <c r="D192" s="96">
        <v>25</v>
      </c>
      <c r="E192" s="96">
        <v>6</v>
      </c>
      <c r="F192" s="95">
        <v>142</v>
      </c>
      <c r="G192" s="95">
        <v>129</v>
      </c>
      <c r="H192" s="95">
        <v>13</v>
      </c>
      <c r="I192" s="94">
        <v>0.101</v>
      </c>
      <c r="J192" s="90"/>
    </row>
    <row r="193" spans="1:10" ht="11.25">
      <c r="A193" s="97" t="s">
        <v>178</v>
      </c>
      <c r="B193" s="97" t="s">
        <v>889</v>
      </c>
      <c r="C193" s="96">
        <v>53</v>
      </c>
      <c r="D193" s="96">
        <v>25</v>
      </c>
      <c r="E193" s="96">
        <v>0</v>
      </c>
      <c r="F193" s="95">
        <v>53</v>
      </c>
      <c r="G193" s="95">
        <v>29</v>
      </c>
      <c r="H193" s="95">
        <v>24</v>
      </c>
      <c r="I193" s="94">
        <v>0.828</v>
      </c>
      <c r="J193" s="90"/>
    </row>
    <row r="194" spans="1:10" ht="11.25">
      <c r="A194" s="97" t="s">
        <v>266</v>
      </c>
      <c r="B194" s="97" t="s">
        <v>888</v>
      </c>
      <c r="C194" s="96">
        <v>10</v>
      </c>
      <c r="D194" s="96">
        <v>0</v>
      </c>
      <c r="E194" s="96">
        <v>0</v>
      </c>
      <c r="F194" s="95">
        <v>10</v>
      </c>
      <c r="G194" s="95">
        <v>10</v>
      </c>
      <c r="H194" s="95">
        <v>0</v>
      </c>
      <c r="I194" s="94">
        <v>0</v>
      </c>
      <c r="J194" s="90"/>
    </row>
    <row r="195" spans="1:10" ht="11.25">
      <c r="A195" s="97" t="s">
        <v>661</v>
      </c>
      <c r="B195" s="97" t="s">
        <v>887</v>
      </c>
      <c r="C195" s="96">
        <v>32</v>
      </c>
      <c r="D195" s="96">
        <v>32</v>
      </c>
      <c r="E195" s="96">
        <v>0</v>
      </c>
      <c r="F195" s="95">
        <v>32</v>
      </c>
      <c r="G195" s="95">
        <v>0</v>
      </c>
      <c r="H195" s="95">
        <v>32</v>
      </c>
      <c r="I195" s="94">
        <v>0</v>
      </c>
      <c r="J195" s="90"/>
    </row>
    <row r="196" spans="1:10" ht="11.25">
      <c r="A196" s="97" t="s">
        <v>179</v>
      </c>
      <c r="B196" s="97" t="s">
        <v>886</v>
      </c>
      <c r="C196" s="96">
        <v>138</v>
      </c>
      <c r="D196" s="96">
        <v>72</v>
      </c>
      <c r="E196" s="96">
        <v>4</v>
      </c>
      <c r="F196" s="95">
        <v>142</v>
      </c>
      <c r="G196" s="95">
        <v>75</v>
      </c>
      <c r="H196" s="95">
        <v>67</v>
      </c>
      <c r="I196" s="94">
        <v>0.893</v>
      </c>
      <c r="J196" s="90"/>
    </row>
    <row r="197" spans="1:10" ht="11.25">
      <c r="A197" s="97" t="s">
        <v>180</v>
      </c>
      <c r="B197" s="97" t="s">
        <v>885</v>
      </c>
      <c r="C197" s="96">
        <v>25</v>
      </c>
      <c r="D197" s="96">
        <v>25</v>
      </c>
      <c r="E197" s="96">
        <v>0</v>
      </c>
      <c r="F197" s="95">
        <v>25</v>
      </c>
      <c r="G197" s="95">
        <v>0</v>
      </c>
      <c r="H197" s="95">
        <v>25</v>
      </c>
      <c r="I197" s="94">
        <v>0</v>
      </c>
      <c r="J197" s="90"/>
    </row>
    <row r="198" spans="1:10" ht="11.25">
      <c r="A198" s="97" t="s">
        <v>181</v>
      </c>
      <c r="B198" s="97" t="s">
        <v>884</v>
      </c>
      <c r="C198" s="96">
        <v>203</v>
      </c>
      <c r="D198" s="96">
        <v>0</v>
      </c>
      <c r="E198" s="96">
        <v>12</v>
      </c>
      <c r="F198" s="95">
        <v>215</v>
      </c>
      <c r="G198" s="95">
        <v>251</v>
      </c>
      <c r="H198" s="95">
        <v>-36</v>
      </c>
      <c r="I198" s="94">
        <v>-0.143</v>
      </c>
      <c r="J198" s="90"/>
    </row>
    <row r="199" spans="1:10" ht="11.25">
      <c r="A199" s="97" t="s">
        <v>343</v>
      </c>
      <c r="B199" s="97" t="s">
        <v>344</v>
      </c>
      <c r="C199" s="96">
        <v>36</v>
      </c>
      <c r="D199" s="96">
        <v>36</v>
      </c>
      <c r="E199" s="96">
        <v>0</v>
      </c>
      <c r="F199" s="95">
        <v>36</v>
      </c>
      <c r="G199" s="95">
        <v>0</v>
      </c>
      <c r="H199" s="95">
        <v>36</v>
      </c>
      <c r="I199" s="94">
        <v>0</v>
      </c>
      <c r="J199" s="90"/>
    </row>
    <row r="200" spans="1:10" ht="11.25">
      <c r="A200" s="97" t="s">
        <v>182</v>
      </c>
      <c r="B200" s="97" t="s">
        <v>883</v>
      </c>
      <c r="C200" s="96">
        <v>103</v>
      </c>
      <c r="D200" s="96">
        <v>48</v>
      </c>
      <c r="E200" s="96">
        <v>9</v>
      </c>
      <c r="F200" s="95">
        <v>112</v>
      </c>
      <c r="G200" s="95">
        <v>68</v>
      </c>
      <c r="H200" s="95">
        <v>44</v>
      </c>
      <c r="I200" s="94">
        <v>0.647</v>
      </c>
      <c r="J200" s="90"/>
    </row>
    <row r="201" spans="1:10" ht="11.25">
      <c r="A201" s="97" t="s">
        <v>183</v>
      </c>
      <c r="B201" s="97" t="s">
        <v>882</v>
      </c>
      <c r="C201" s="96">
        <v>92</v>
      </c>
      <c r="D201" s="96">
        <v>25</v>
      </c>
      <c r="E201" s="96">
        <v>24</v>
      </c>
      <c r="F201" s="95">
        <v>116</v>
      </c>
      <c r="G201" s="95">
        <v>96</v>
      </c>
      <c r="H201" s="95">
        <v>20</v>
      </c>
      <c r="I201" s="94">
        <v>0.208</v>
      </c>
      <c r="J201" s="90"/>
    </row>
    <row r="202" spans="1:10" ht="11.25">
      <c r="A202" s="97" t="s">
        <v>184</v>
      </c>
      <c r="B202" s="97" t="s">
        <v>881</v>
      </c>
      <c r="C202" s="96">
        <v>685</v>
      </c>
      <c r="D202" s="96">
        <v>73</v>
      </c>
      <c r="E202" s="96">
        <v>11</v>
      </c>
      <c r="F202" s="95">
        <v>696</v>
      </c>
      <c r="G202" s="95">
        <v>709</v>
      </c>
      <c r="H202" s="95">
        <v>-13</v>
      </c>
      <c r="I202" s="94">
        <v>-0.018</v>
      </c>
      <c r="J202" s="90"/>
    </row>
    <row r="203" spans="1:10" ht="11.25">
      <c r="A203" s="97" t="s">
        <v>267</v>
      </c>
      <c r="B203" s="97" t="s">
        <v>880</v>
      </c>
      <c r="C203" s="96">
        <v>312</v>
      </c>
      <c r="D203" s="96">
        <v>56</v>
      </c>
      <c r="E203" s="96">
        <v>15</v>
      </c>
      <c r="F203" s="95">
        <v>327</v>
      </c>
      <c r="G203" s="95">
        <v>304</v>
      </c>
      <c r="H203" s="95">
        <v>23</v>
      </c>
      <c r="I203" s="94">
        <v>0.076</v>
      </c>
      <c r="J203" s="90"/>
    </row>
    <row r="204" spans="1:10" ht="11.25">
      <c r="A204" s="97" t="s">
        <v>607</v>
      </c>
      <c r="B204" s="97" t="s">
        <v>608</v>
      </c>
      <c r="C204" s="96">
        <v>25</v>
      </c>
      <c r="D204" s="96">
        <v>25</v>
      </c>
      <c r="E204" s="96">
        <v>0</v>
      </c>
      <c r="F204" s="95">
        <v>25</v>
      </c>
      <c r="G204" s="95">
        <v>0</v>
      </c>
      <c r="H204" s="95">
        <v>25</v>
      </c>
      <c r="I204" s="94">
        <v>0</v>
      </c>
      <c r="J204" s="90"/>
    </row>
    <row r="205" spans="1:10" ht="11.25">
      <c r="A205" s="97" t="s">
        <v>349</v>
      </c>
      <c r="B205" s="97" t="s">
        <v>350</v>
      </c>
      <c r="C205" s="96">
        <v>59</v>
      </c>
      <c r="D205" s="96">
        <v>59</v>
      </c>
      <c r="E205" s="96">
        <v>0</v>
      </c>
      <c r="F205" s="95">
        <v>59</v>
      </c>
      <c r="G205" s="95">
        <v>0</v>
      </c>
      <c r="H205" s="95">
        <v>59</v>
      </c>
      <c r="I205" s="94">
        <v>0</v>
      </c>
      <c r="J205" s="90"/>
    </row>
    <row r="206" spans="1:10" ht="11.25">
      <c r="A206" s="97" t="s">
        <v>185</v>
      </c>
      <c r="B206" s="97" t="s">
        <v>879</v>
      </c>
      <c r="C206" s="96">
        <v>0</v>
      </c>
      <c r="D206" s="96">
        <v>0</v>
      </c>
      <c r="E206" s="96">
        <v>0</v>
      </c>
      <c r="F206" s="95">
        <v>0</v>
      </c>
      <c r="G206" s="95">
        <v>0</v>
      </c>
      <c r="H206" s="95">
        <v>0</v>
      </c>
      <c r="I206" s="94">
        <v>0</v>
      </c>
      <c r="J206" s="90"/>
    </row>
    <row r="207" spans="1:10" ht="11.25">
      <c r="A207" s="97" t="s">
        <v>323</v>
      </c>
      <c r="B207" s="97" t="s">
        <v>324</v>
      </c>
      <c r="C207" s="96">
        <v>35</v>
      </c>
      <c r="D207" s="96">
        <v>35</v>
      </c>
      <c r="E207" s="96">
        <v>0</v>
      </c>
      <c r="F207" s="95">
        <v>35</v>
      </c>
      <c r="G207" s="95">
        <v>0</v>
      </c>
      <c r="H207" s="95">
        <v>35</v>
      </c>
      <c r="I207" s="94">
        <v>0</v>
      </c>
      <c r="J207" s="90"/>
    </row>
    <row r="208" spans="1:10" ht="11.25">
      <c r="A208" s="97" t="s">
        <v>352</v>
      </c>
      <c r="B208" s="97" t="s">
        <v>353</v>
      </c>
      <c r="C208" s="96">
        <v>59</v>
      </c>
      <c r="D208" s="96">
        <v>59</v>
      </c>
      <c r="E208" s="96">
        <v>0</v>
      </c>
      <c r="F208" s="95">
        <v>59</v>
      </c>
      <c r="G208" s="95">
        <v>0</v>
      </c>
      <c r="H208" s="95">
        <v>59</v>
      </c>
      <c r="I208" s="94">
        <v>0</v>
      </c>
      <c r="J208" s="90"/>
    </row>
    <row r="209" spans="1:10" ht="11.25">
      <c r="A209" s="97" t="s">
        <v>354</v>
      </c>
      <c r="B209" s="97" t="s">
        <v>355</v>
      </c>
      <c r="C209" s="96">
        <v>352</v>
      </c>
      <c r="D209" s="96">
        <v>352</v>
      </c>
      <c r="E209" s="96">
        <v>0</v>
      </c>
      <c r="F209" s="95">
        <v>352</v>
      </c>
      <c r="G209" s="95">
        <v>0</v>
      </c>
      <c r="H209" s="95">
        <v>352</v>
      </c>
      <c r="I209" s="94">
        <v>0</v>
      </c>
      <c r="J209" s="90"/>
    </row>
    <row r="210" spans="1:10" ht="11.25">
      <c r="A210" s="97" t="s">
        <v>186</v>
      </c>
      <c r="B210" s="97" t="s">
        <v>878</v>
      </c>
      <c r="C210" s="96">
        <v>297</v>
      </c>
      <c r="D210" s="96">
        <v>35</v>
      </c>
      <c r="E210" s="96">
        <v>13</v>
      </c>
      <c r="F210" s="95">
        <v>310</v>
      </c>
      <c r="G210" s="95">
        <v>309</v>
      </c>
      <c r="H210" s="95">
        <v>1</v>
      </c>
      <c r="I210" s="94">
        <v>0.003</v>
      </c>
      <c r="J210" s="90"/>
    </row>
    <row r="211" spans="1:10" ht="11.25">
      <c r="A211" s="97" t="s">
        <v>187</v>
      </c>
      <c r="B211" s="97" t="s">
        <v>877</v>
      </c>
      <c r="C211" s="96">
        <v>77</v>
      </c>
      <c r="D211" s="96">
        <v>0</v>
      </c>
      <c r="E211" s="96">
        <v>0</v>
      </c>
      <c r="F211" s="95">
        <v>77</v>
      </c>
      <c r="G211" s="95">
        <v>82</v>
      </c>
      <c r="H211" s="95">
        <v>-5</v>
      </c>
      <c r="I211" s="94">
        <v>-0.061</v>
      </c>
      <c r="J211" s="90"/>
    </row>
    <row r="212" spans="1:10" ht="11.25">
      <c r="A212" s="97" t="s">
        <v>188</v>
      </c>
      <c r="B212" s="97" t="s">
        <v>876</v>
      </c>
      <c r="C212" s="96">
        <v>148</v>
      </c>
      <c r="D212" s="96">
        <v>0</v>
      </c>
      <c r="E212" s="96">
        <v>0</v>
      </c>
      <c r="F212" s="95">
        <v>148</v>
      </c>
      <c r="G212" s="95">
        <v>153</v>
      </c>
      <c r="H212" s="95">
        <v>-5</v>
      </c>
      <c r="I212" s="94">
        <v>-0.033</v>
      </c>
      <c r="J212" s="90"/>
    </row>
    <row r="213" spans="1:10" ht="11.25">
      <c r="A213" s="97" t="s">
        <v>189</v>
      </c>
      <c r="B213" s="97" t="s">
        <v>875</v>
      </c>
      <c r="C213" s="96">
        <v>6</v>
      </c>
      <c r="D213" s="96">
        <v>0</v>
      </c>
      <c r="E213" s="96">
        <v>0</v>
      </c>
      <c r="F213" s="95">
        <v>6</v>
      </c>
      <c r="G213" s="95">
        <v>6</v>
      </c>
      <c r="H213" s="95">
        <v>0</v>
      </c>
      <c r="I213" s="94">
        <v>0</v>
      </c>
      <c r="J213" s="90"/>
    </row>
    <row r="214" spans="1:10" ht="11.25">
      <c r="A214" s="97" t="s">
        <v>190</v>
      </c>
      <c r="B214" s="97" t="s">
        <v>874</v>
      </c>
      <c r="C214" s="96">
        <v>67</v>
      </c>
      <c r="D214" s="96">
        <v>25</v>
      </c>
      <c r="E214" s="96">
        <v>0</v>
      </c>
      <c r="F214" s="95">
        <v>67</v>
      </c>
      <c r="G214" s="95">
        <v>45</v>
      </c>
      <c r="H214" s="95">
        <v>22</v>
      </c>
      <c r="I214" s="94">
        <v>0.489</v>
      </c>
      <c r="J214" s="90"/>
    </row>
    <row r="215" spans="1:10" ht="11.25">
      <c r="A215" s="97" t="s">
        <v>609</v>
      </c>
      <c r="B215" s="97" t="s">
        <v>610</v>
      </c>
      <c r="C215" s="96">
        <v>120</v>
      </c>
      <c r="D215" s="96">
        <v>120</v>
      </c>
      <c r="E215" s="96">
        <v>0</v>
      </c>
      <c r="F215" s="95">
        <v>120</v>
      </c>
      <c r="G215" s="95">
        <v>0</v>
      </c>
      <c r="H215" s="95">
        <v>120</v>
      </c>
      <c r="I215" s="94">
        <v>0</v>
      </c>
      <c r="J215" s="90"/>
    </row>
    <row r="216" spans="1:10" ht="11.25">
      <c r="A216" s="97" t="s">
        <v>191</v>
      </c>
      <c r="B216" s="97" t="s">
        <v>873</v>
      </c>
      <c r="C216" s="96">
        <v>60</v>
      </c>
      <c r="D216" s="96">
        <v>0</v>
      </c>
      <c r="E216" s="96">
        <v>0</v>
      </c>
      <c r="F216" s="95">
        <v>60</v>
      </c>
      <c r="G216" s="95">
        <v>63</v>
      </c>
      <c r="H216" s="95">
        <v>-3</v>
      </c>
      <c r="I216" s="94">
        <v>-0.048</v>
      </c>
      <c r="J216" s="90"/>
    </row>
    <row r="217" spans="1:10" ht="11.25">
      <c r="A217" s="97" t="s">
        <v>611</v>
      </c>
      <c r="B217" s="97" t="s">
        <v>612</v>
      </c>
      <c r="C217" s="96">
        <v>73</v>
      </c>
      <c r="D217" s="96">
        <v>73</v>
      </c>
      <c r="E217" s="96">
        <v>0</v>
      </c>
      <c r="F217" s="95">
        <v>73</v>
      </c>
      <c r="G217" s="95">
        <v>0</v>
      </c>
      <c r="H217" s="95">
        <v>73</v>
      </c>
      <c r="I217" s="94">
        <v>0</v>
      </c>
      <c r="J217" s="90"/>
    </row>
    <row r="218" spans="1:10" ht="11.25">
      <c r="A218" s="97" t="s">
        <v>193</v>
      </c>
      <c r="B218" s="97" t="s">
        <v>872</v>
      </c>
      <c r="C218" s="96">
        <v>452</v>
      </c>
      <c r="D218" s="96">
        <v>54</v>
      </c>
      <c r="E218" s="96">
        <v>9</v>
      </c>
      <c r="F218" s="95">
        <v>461</v>
      </c>
      <c r="G218" s="95">
        <v>462</v>
      </c>
      <c r="H218" s="95">
        <v>-1</v>
      </c>
      <c r="I218" s="94">
        <v>-0.002</v>
      </c>
      <c r="J218" s="90"/>
    </row>
    <row r="219" spans="1:10" ht="11.25">
      <c r="A219" s="97" t="s">
        <v>613</v>
      </c>
      <c r="B219" s="97" t="s">
        <v>614</v>
      </c>
      <c r="C219" s="96">
        <v>27</v>
      </c>
      <c r="D219" s="96">
        <v>27</v>
      </c>
      <c r="E219" s="96">
        <v>0</v>
      </c>
      <c r="F219" s="95">
        <v>27</v>
      </c>
      <c r="G219" s="95">
        <v>0</v>
      </c>
      <c r="H219" s="95">
        <v>27</v>
      </c>
      <c r="I219" s="94">
        <v>0</v>
      </c>
      <c r="J219" s="90"/>
    </row>
    <row r="220" spans="1:10" ht="11.25">
      <c r="A220" s="97" t="s">
        <v>194</v>
      </c>
      <c r="B220" s="97" t="s">
        <v>871</v>
      </c>
      <c r="C220" s="96">
        <v>35</v>
      </c>
      <c r="D220" s="96">
        <v>35</v>
      </c>
      <c r="E220" s="96">
        <v>0</v>
      </c>
      <c r="F220" s="95">
        <v>35</v>
      </c>
      <c r="G220" s="95">
        <v>0</v>
      </c>
      <c r="H220" s="95">
        <v>35</v>
      </c>
      <c r="I220" s="94">
        <v>0</v>
      </c>
      <c r="J220" s="90"/>
    </row>
    <row r="221" spans="1:10" ht="11.25">
      <c r="A221" s="97" t="s">
        <v>195</v>
      </c>
      <c r="B221" s="97" t="s">
        <v>870</v>
      </c>
      <c r="C221" s="96">
        <v>243</v>
      </c>
      <c r="D221" s="96">
        <v>223</v>
      </c>
      <c r="E221" s="96">
        <v>0</v>
      </c>
      <c r="F221" s="95">
        <v>243</v>
      </c>
      <c r="G221" s="95">
        <v>20</v>
      </c>
      <c r="H221" s="95">
        <v>223</v>
      </c>
      <c r="I221" s="94">
        <v>11.15</v>
      </c>
      <c r="J221" s="90"/>
    </row>
    <row r="222" spans="1:10" ht="11.25">
      <c r="A222" s="97" t="s">
        <v>365</v>
      </c>
      <c r="B222" s="97" t="s">
        <v>366</v>
      </c>
      <c r="C222" s="96">
        <v>25</v>
      </c>
      <c r="D222" s="96">
        <v>25</v>
      </c>
      <c r="E222" s="96">
        <v>0</v>
      </c>
      <c r="F222" s="95">
        <v>25</v>
      </c>
      <c r="G222" s="95">
        <v>0</v>
      </c>
      <c r="H222" s="95">
        <v>25</v>
      </c>
      <c r="I222" s="94">
        <v>0</v>
      </c>
      <c r="J222" s="90"/>
    </row>
    <row r="223" spans="1:10" ht="11.25">
      <c r="A223" s="97" t="s">
        <v>192</v>
      </c>
      <c r="B223" s="97" t="s">
        <v>869</v>
      </c>
      <c r="C223" s="96">
        <v>150</v>
      </c>
      <c r="D223" s="96">
        <v>29</v>
      </c>
      <c r="E223" s="96">
        <v>0</v>
      </c>
      <c r="F223" s="95">
        <v>150</v>
      </c>
      <c r="G223" s="95">
        <v>132</v>
      </c>
      <c r="H223" s="95">
        <v>18</v>
      </c>
      <c r="I223" s="94">
        <v>0.136</v>
      </c>
      <c r="J223" s="90"/>
    </row>
    <row r="224" spans="1:10" ht="11.25">
      <c r="A224" s="97" t="s">
        <v>615</v>
      </c>
      <c r="B224" s="97" t="s">
        <v>616</v>
      </c>
      <c r="C224" s="96">
        <v>32</v>
      </c>
      <c r="D224" s="96">
        <v>32</v>
      </c>
      <c r="E224" s="96">
        <v>0</v>
      </c>
      <c r="F224" s="95">
        <v>32</v>
      </c>
      <c r="G224" s="95">
        <v>0</v>
      </c>
      <c r="H224" s="95">
        <v>32</v>
      </c>
      <c r="I224" s="94">
        <v>0</v>
      </c>
      <c r="J224" s="90"/>
    </row>
    <row r="225" spans="1:10" ht="11.25">
      <c r="A225" s="97" t="s">
        <v>196</v>
      </c>
      <c r="B225" s="97" t="s">
        <v>868</v>
      </c>
      <c r="C225" s="96">
        <v>33</v>
      </c>
      <c r="D225" s="96">
        <v>0</v>
      </c>
      <c r="E225" s="96">
        <v>0</v>
      </c>
      <c r="F225" s="95">
        <v>33</v>
      </c>
      <c r="G225" s="95">
        <v>34</v>
      </c>
      <c r="H225" s="95">
        <v>-1</v>
      </c>
      <c r="I225" s="94">
        <v>-0.029</v>
      </c>
      <c r="J225" s="90"/>
    </row>
    <row r="226" spans="1:10" ht="11.25">
      <c r="A226" s="97" t="s">
        <v>268</v>
      </c>
      <c r="B226" s="97" t="s">
        <v>867</v>
      </c>
      <c r="C226" s="96">
        <v>595</v>
      </c>
      <c r="D226" s="96">
        <v>94</v>
      </c>
      <c r="E226" s="96">
        <v>76</v>
      </c>
      <c r="F226" s="95">
        <v>671</v>
      </c>
      <c r="G226" s="95">
        <v>645</v>
      </c>
      <c r="H226" s="95">
        <v>26</v>
      </c>
      <c r="I226" s="94">
        <v>0.04</v>
      </c>
      <c r="J226" s="90"/>
    </row>
    <row r="227" spans="1:10" ht="11.25">
      <c r="A227" s="97" t="s">
        <v>369</v>
      </c>
      <c r="B227" s="97" t="s">
        <v>370</v>
      </c>
      <c r="C227" s="96">
        <v>45</v>
      </c>
      <c r="D227" s="96">
        <v>45</v>
      </c>
      <c r="E227" s="96">
        <v>0</v>
      </c>
      <c r="F227" s="95">
        <v>45</v>
      </c>
      <c r="G227" s="95">
        <v>0</v>
      </c>
      <c r="H227" s="95">
        <v>45</v>
      </c>
      <c r="I227" s="94">
        <v>0</v>
      </c>
      <c r="J227" s="90"/>
    </row>
    <row r="228" spans="1:10" ht="11.25">
      <c r="A228" s="97" t="s">
        <v>197</v>
      </c>
      <c r="B228" s="97" t="s">
        <v>866</v>
      </c>
      <c r="C228" s="96">
        <v>122</v>
      </c>
      <c r="D228" s="96">
        <v>43</v>
      </c>
      <c r="E228" s="96">
        <v>21</v>
      </c>
      <c r="F228" s="95">
        <v>143</v>
      </c>
      <c r="G228" s="95">
        <v>106</v>
      </c>
      <c r="H228" s="95">
        <v>37</v>
      </c>
      <c r="I228" s="94">
        <v>0.349</v>
      </c>
      <c r="J228" s="90"/>
    </row>
    <row r="229" spans="1:10" ht="11.25">
      <c r="A229" s="97" t="s">
        <v>198</v>
      </c>
      <c r="B229" s="97" t="s">
        <v>865</v>
      </c>
      <c r="C229" s="96">
        <v>94</v>
      </c>
      <c r="D229" s="96">
        <v>66</v>
      </c>
      <c r="E229" s="96">
        <v>2</v>
      </c>
      <c r="F229" s="95">
        <v>96</v>
      </c>
      <c r="G229" s="95">
        <v>31</v>
      </c>
      <c r="H229" s="95">
        <v>65</v>
      </c>
      <c r="I229" s="94">
        <v>2.097</v>
      </c>
      <c r="J229" s="90"/>
    </row>
    <row r="230" spans="1:10" ht="11.25">
      <c r="A230" s="97" t="s">
        <v>199</v>
      </c>
      <c r="B230" s="97" t="s">
        <v>864</v>
      </c>
      <c r="C230" s="96">
        <v>187</v>
      </c>
      <c r="D230" s="96">
        <v>142</v>
      </c>
      <c r="E230" s="96">
        <v>6</v>
      </c>
      <c r="F230" s="95">
        <v>193</v>
      </c>
      <c r="G230" s="95">
        <v>54</v>
      </c>
      <c r="H230" s="95">
        <v>139</v>
      </c>
      <c r="I230" s="94">
        <v>2.574</v>
      </c>
      <c r="J230" s="90"/>
    </row>
    <row r="231" spans="1:10" ht="11.25">
      <c r="A231" s="97" t="s">
        <v>200</v>
      </c>
      <c r="B231" s="97" t="s">
        <v>863</v>
      </c>
      <c r="C231" s="96">
        <v>160</v>
      </c>
      <c r="D231" s="96">
        <v>0</v>
      </c>
      <c r="E231" s="96">
        <v>1</v>
      </c>
      <c r="F231" s="95">
        <v>161</v>
      </c>
      <c r="G231" s="95">
        <v>179</v>
      </c>
      <c r="H231" s="95">
        <v>-18</v>
      </c>
      <c r="I231" s="94">
        <v>-0.101</v>
      </c>
      <c r="J231" s="90"/>
    </row>
    <row r="232" spans="1:10" ht="11.25">
      <c r="A232" s="97" t="s">
        <v>201</v>
      </c>
      <c r="B232" s="97" t="s">
        <v>862</v>
      </c>
      <c r="C232" s="96">
        <v>252</v>
      </c>
      <c r="D232" s="96">
        <v>44</v>
      </c>
      <c r="E232" s="96">
        <v>9</v>
      </c>
      <c r="F232" s="95">
        <v>261</v>
      </c>
      <c r="G232" s="95">
        <v>243</v>
      </c>
      <c r="H232" s="95">
        <v>18</v>
      </c>
      <c r="I232" s="94">
        <v>0.074</v>
      </c>
      <c r="J232" s="90"/>
    </row>
    <row r="233" spans="1:10" ht="11.25">
      <c r="A233" s="97" t="s">
        <v>202</v>
      </c>
      <c r="B233" s="97" t="s">
        <v>861</v>
      </c>
      <c r="C233" s="96">
        <v>434</v>
      </c>
      <c r="D233" s="96">
        <v>35</v>
      </c>
      <c r="E233" s="96">
        <v>23</v>
      </c>
      <c r="F233" s="95">
        <v>457</v>
      </c>
      <c r="G233" s="95">
        <v>478</v>
      </c>
      <c r="H233" s="95">
        <v>-21</v>
      </c>
      <c r="I233" s="94">
        <v>-0.044</v>
      </c>
      <c r="J233" s="90"/>
    </row>
    <row r="234" spans="1:10" ht="11.25">
      <c r="A234" s="97" t="s">
        <v>269</v>
      </c>
      <c r="B234" s="97" t="s">
        <v>860</v>
      </c>
      <c r="C234" s="96">
        <v>857</v>
      </c>
      <c r="D234" s="96">
        <v>187</v>
      </c>
      <c r="E234" s="96">
        <v>0</v>
      </c>
      <c r="F234" s="95">
        <v>857</v>
      </c>
      <c r="G234" s="95">
        <v>764</v>
      </c>
      <c r="H234" s="95">
        <v>93</v>
      </c>
      <c r="I234" s="94">
        <v>0.122</v>
      </c>
      <c r="J234" s="90"/>
    </row>
    <row r="235" spans="1:10" ht="11.25">
      <c r="A235" s="97" t="s">
        <v>617</v>
      </c>
      <c r="B235" s="97" t="s">
        <v>618</v>
      </c>
      <c r="C235" s="96">
        <v>214</v>
      </c>
      <c r="D235" s="96">
        <v>214</v>
      </c>
      <c r="E235" s="96">
        <v>0</v>
      </c>
      <c r="F235" s="95">
        <v>214</v>
      </c>
      <c r="G235" s="95">
        <v>0</v>
      </c>
      <c r="H235" s="95">
        <v>214</v>
      </c>
      <c r="I235" s="94">
        <v>0</v>
      </c>
      <c r="J235" s="90"/>
    </row>
    <row r="236" spans="1:10" ht="11.25">
      <c r="A236" s="97" t="s">
        <v>379</v>
      </c>
      <c r="B236" s="97" t="s">
        <v>380</v>
      </c>
      <c r="C236" s="96">
        <v>141</v>
      </c>
      <c r="D236" s="96">
        <v>141</v>
      </c>
      <c r="E236" s="96">
        <v>0</v>
      </c>
      <c r="F236" s="95">
        <v>141</v>
      </c>
      <c r="G236" s="95">
        <v>0</v>
      </c>
      <c r="H236" s="95">
        <v>141</v>
      </c>
      <c r="I236" s="94">
        <v>0</v>
      </c>
      <c r="J236" s="90"/>
    </row>
    <row r="237" spans="1:10" ht="11.25">
      <c r="A237" s="97" t="s">
        <v>203</v>
      </c>
      <c r="B237" s="97" t="s">
        <v>859</v>
      </c>
      <c r="C237" s="96">
        <v>148</v>
      </c>
      <c r="D237" s="96">
        <v>70</v>
      </c>
      <c r="E237" s="96">
        <v>12</v>
      </c>
      <c r="F237" s="95">
        <v>160</v>
      </c>
      <c r="G237" s="95">
        <v>95</v>
      </c>
      <c r="H237" s="95">
        <v>65</v>
      </c>
      <c r="I237" s="94">
        <v>0.684</v>
      </c>
      <c r="J237" s="90"/>
    </row>
    <row r="238" spans="1:10" ht="11.25">
      <c r="A238" s="97" t="s">
        <v>382</v>
      </c>
      <c r="B238" s="97" t="s">
        <v>383</v>
      </c>
      <c r="C238" s="96">
        <v>88</v>
      </c>
      <c r="D238" s="96">
        <v>88</v>
      </c>
      <c r="E238" s="96">
        <v>0</v>
      </c>
      <c r="F238" s="95">
        <v>88</v>
      </c>
      <c r="G238" s="95">
        <v>0</v>
      </c>
      <c r="H238" s="95">
        <v>88</v>
      </c>
      <c r="I238" s="94">
        <v>0</v>
      </c>
      <c r="J238" s="90"/>
    </row>
    <row r="239" spans="1:10" ht="11.25">
      <c r="A239" s="97" t="s">
        <v>208</v>
      </c>
      <c r="B239" s="97" t="s">
        <v>858</v>
      </c>
      <c r="C239" s="96">
        <v>0</v>
      </c>
      <c r="D239" s="96">
        <v>0</v>
      </c>
      <c r="E239" s="96">
        <v>0</v>
      </c>
      <c r="F239" s="95">
        <v>0</v>
      </c>
      <c r="G239" s="95">
        <v>0</v>
      </c>
      <c r="H239" s="95">
        <v>0</v>
      </c>
      <c r="I239" s="94">
        <v>0</v>
      </c>
      <c r="J239" s="90"/>
    </row>
    <row r="240" spans="1:10" ht="11.25">
      <c r="A240" s="97" t="s">
        <v>209</v>
      </c>
      <c r="B240" s="97" t="s">
        <v>857</v>
      </c>
      <c r="C240" s="96">
        <v>1324</v>
      </c>
      <c r="D240" s="96">
        <v>260</v>
      </c>
      <c r="E240" s="96">
        <v>66</v>
      </c>
      <c r="F240" s="95">
        <v>1390</v>
      </c>
      <c r="G240" s="95">
        <v>1283</v>
      </c>
      <c r="H240" s="95">
        <v>107</v>
      </c>
      <c r="I240" s="94">
        <v>0.083</v>
      </c>
      <c r="J240" s="90"/>
    </row>
    <row r="241" spans="1:10" ht="11.25">
      <c r="A241" s="97" t="s">
        <v>619</v>
      </c>
      <c r="B241" s="97" t="s">
        <v>620</v>
      </c>
      <c r="C241" s="96">
        <v>294</v>
      </c>
      <c r="D241" s="96">
        <v>294</v>
      </c>
      <c r="E241" s="96">
        <v>0</v>
      </c>
      <c r="F241" s="95">
        <v>294</v>
      </c>
      <c r="G241" s="95">
        <v>0</v>
      </c>
      <c r="H241" s="95">
        <v>294</v>
      </c>
      <c r="I241" s="94">
        <v>0</v>
      </c>
      <c r="J241" s="90"/>
    </row>
    <row r="242" spans="1:10" ht="11.25">
      <c r="A242" s="97" t="s">
        <v>210</v>
      </c>
      <c r="B242" s="97" t="s">
        <v>856</v>
      </c>
      <c r="C242" s="96">
        <v>124</v>
      </c>
      <c r="D242" s="96">
        <v>25</v>
      </c>
      <c r="E242" s="96">
        <v>18</v>
      </c>
      <c r="F242" s="95">
        <v>142</v>
      </c>
      <c r="G242" s="95">
        <v>126</v>
      </c>
      <c r="H242" s="95">
        <v>16</v>
      </c>
      <c r="I242" s="94">
        <v>0.127</v>
      </c>
      <c r="J242" s="90"/>
    </row>
    <row r="243" spans="1:10" ht="11.25">
      <c r="A243" s="97" t="s">
        <v>211</v>
      </c>
      <c r="B243" s="97" t="s">
        <v>855</v>
      </c>
      <c r="C243" s="96">
        <v>118</v>
      </c>
      <c r="D243" s="96">
        <v>26</v>
      </c>
      <c r="E243" s="96">
        <v>0</v>
      </c>
      <c r="F243" s="95">
        <v>118</v>
      </c>
      <c r="G243" s="95">
        <v>100</v>
      </c>
      <c r="H243" s="95">
        <v>18</v>
      </c>
      <c r="I243" s="94">
        <v>0.18</v>
      </c>
      <c r="J243" s="90"/>
    </row>
    <row r="244" spans="1:10" ht="11.25">
      <c r="A244" s="97" t="s">
        <v>621</v>
      </c>
      <c r="B244" s="97" t="s">
        <v>622</v>
      </c>
      <c r="C244" s="96">
        <v>25</v>
      </c>
      <c r="D244" s="96">
        <v>25</v>
      </c>
      <c r="E244" s="96">
        <v>0</v>
      </c>
      <c r="F244" s="95">
        <v>25</v>
      </c>
      <c r="G244" s="95">
        <v>0</v>
      </c>
      <c r="H244" s="95">
        <v>25</v>
      </c>
      <c r="I244" s="94">
        <v>0</v>
      </c>
      <c r="J244" s="90"/>
    </row>
    <row r="245" spans="1:10" ht="11.25">
      <c r="A245" s="97" t="s">
        <v>212</v>
      </c>
      <c r="B245" s="97" t="s">
        <v>854</v>
      </c>
      <c r="C245" s="96">
        <v>223</v>
      </c>
      <c r="D245" s="96">
        <v>25</v>
      </c>
      <c r="E245" s="96">
        <v>5</v>
      </c>
      <c r="F245" s="95">
        <v>228</v>
      </c>
      <c r="G245" s="95">
        <v>228</v>
      </c>
      <c r="H245" s="95">
        <v>0</v>
      </c>
      <c r="I245" s="94">
        <v>0</v>
      </c>
      <c r="J245" s="90"/>
    </row>
    <row r="246" spans="1:10" ht="11.25">
      <c r="A246" s="97" t="s">
        <v>213</v>
      </c>
      <c r="B246" s="97" t="s">
        <v>853</v>
      </c>
      <c r="C246" s="96">
        <v>0</v>
      </c>
      <c r="D246" s="96">
        <v>0</v>
      </c>
      <c r="E246" s="96">
        <v>0</v>
      </c>
      <c r="F246" s="95">
        <v>0</v>
      </c>
      <c r="G246" s="95">
        <v>0</v>
      </c>
      <c r="H246" s="95">
        <v>0</v>
      </c>
      <c r="I246" s="94">
        <v>0</v>
      </c>
      <c r="J246" s="90"/>
    </row>
    <row r="247" spans="1:10" ht="11.25">
      <c r="A247" s="97" t="s">
        <v>214</v>
      </c>
      <c r="B247" s="97" t="s">
        <v>852</v>
      </c>
      <c r="C247" s="96">
        <v>73</v>
      </c>
      <c r="D247" s="96">
        <v>25</v>
      </c>
      <c r="E247" s="96">
        <v>0</v>
      </c>
      <c r="F247" s="95">
        <v>73</v>
      </c>
      <c r="G247" s="95">
        <v>51</v>
      </c>
      <c r="H247" s="95">
        <v>22</v>
      </c>
      <c r="I247" s="94">
        <v>0.431</v>
      </c>
      <c r="J247" s="90"/>
    </row>
    <row r="248" spans="1:10" ht="11.25">
      <c r="A248" s="97" t="s">
        <v>215</v>
      </c>
      <c r="B248" s="97" t="s">
        <v>851</v>
      </c>
      <c r="C248" s="96">
        <v>112</v>
      </c>
      <c r="D248" s="96">
        <v>112</v>
      </c>
      <c r="E248" s="96">
        <v>0</v>
      </c>
      <c r="F248" s="95">
        <v>112</v>
      </c>
      <c r="G248" s="95">
        <v>0</v>
      </c>
      <c r="H248" s="95">
        <v>112</v>
      </c>
      <c r="I248" s="94">
        <v>0</v>
      </c>
      <c r="J248" s="90"/>
    </row>
    <row r="249" spans="1:10" ht="11.25">
      <c r="A249" s="97" t="s">
        <v>216</v>
      </c>
      <c r="B249" s="97" t="s">
        <v>850</v>
      </c>
      <c r="C249" s="96">
        <v>65</v>
      </c>
      <c r="D249" s="96">
        <v>38</v>
      </c>
      <c r="E249" s="96">
        <v>0</v>
      </c>
      <c r="F249" s="95">
        <v>65</v>
      </c>
      <c r="G249" s="95">
        <v>28</v>
      </c>
      <c r="H249" s="95">
        <v>37</v>
      </c>
      <c r="I249" s="94">
        <v>1.321</v>
      </c>
      <c r="J249" s="90"/>
    </row>
    <row r="250" spans="1:10" ht="11.25">
      <c r="A250" s="97" t="s">
        <v>217</v>
      </c>
      <c r="B250" s="97" t="s">
        <v>849</v>
      </c>
      <c r="C250" s="96">
        <v>394</v>
      </c>
      <c r="D250" s="96">
        <v>40</v>
      </c>
      <c r="E250" s="96">
        <v>36</v>
      </c>
      <c r="F250" s="95">
        <v>430</v>
      </c>
      <c r="G250" s="95">
        <v>437</v>
      </c>
      <c r="H250" s="95">
        <v>-7</v>
      </c>
      <c r="I250" s="94">
        <v>-0.016</v>
      </c>
      <c r="J250" s="90"/>
    </row>
    <row r="251" spans="1:10" ht="11.25">
      <c r="A251" s="97" t="s">
        <v>218</v>
      </c>
      <c r="B251" s="97" t="s">
        <v>848</v>
      </c>
      <c r="C251" s="96">
        <v>85</v>
      </c>
      <c r="D251" s="96">
        <v>0</v>
      </c>
      <c r="E251" s="96">
        <v>0</v>
      </c>
      <c r="F251" s="95">
        <v>85</v>
      </c>
      <c r="G251" s="95">
        <v>93</v>
      </c>
      <c r="H251" s="95">
        <v>-8</v>
      </c>
      <c r="I251" s="94">
        <v>-0.086</v>
      </c>
      <c r="J251" s="90"/>
    </row>
    <row r="252" spans="1:10" ht="11.25">
      <c r="A252" s="97" t="s">
        <v>623</v>
      </c>
      <c r="B252" s="97" t="s">
        <v>624</v>
      </c>
      <c r="C252" s="96">
        <v>249</v>
      </c>
      <c r="D252" s="96">
        <v>249</v>
      </c>
      <c r="E252" s="96">
        <v>0</v>
      </c>
      <c r="F252" s="95">
        <v>249</v>
      </c>
      <c r="G252" s="95">
        <v>0</v>
      </c>
      <c r="H252" s="95">
        <v>249</v>
      </c>
      <c r="I252" s="94">
        <v>0</v>
      </c>
      <c r="J252" s="90"/>
    </row>
    <row r="253" spans="1:10" ht="11.25">
      <c r="A253" s="97" t="s">
        <v>205</v>
      </c>
      <c r="B253" s="97" t="s">
        <v>847</v>
      </c>
      <c r="C253" s="96">
        <v>376</v>
      </c>
      <c r="D253" s="96">
        <v>59</v>
      </c>
      <c r="E253" s="96">
        <v>12</v>
      </c>
      <c r="F253" s="95">
        <v>388</v>
      </c>
      <c r="G253" s="95">
        <v>371</v>
      </c>
      <c r="H253" s="95">
        <v>17</v>
      </c>
      <c r="I253" s="94">
        <v>0.046</v>
      </c>
      <c r="J253" s="90"/>
    </row>
    <row r="254" spans="1:10" ht="11.25">
      <c r="A254" s="97" t="s">
        <v>625</v>
      </c>
      <c r="B254" s="97" t="s">
        <v>626</v>
      </c>
      <c r="C254" s="96">
        <v>112</v>
      </c>
      <c r="D254" s="96">
        <v>112</v>
      </c>
      <c r="E254" s="96">
        <v>0</v>
      </c>
      <c r="F254" s="95">
        <v>112</v>
      </c>
      <c r="G254" s="95">
        <v>0</v>
      </c>
      <c r="H254" s="95">
        <v>112</v>
      </c>
      <c r="I254" s="94">
        <v>0</v>
      </c>
      <c r="J254" s="90"/>
    </row>
    <row r="255" spans="1:10" ht="11.25">
      <c r="A255" s="97" t="s">
        <v>219</v>
      </c>
      <c r="B255" s="97" t="s">
        <v>846</v>
      </c>
      <c r="C255" s="96">
        <v>59</v>
      </c>
      <c r="D255" s="96">
        <v>56</v>
      </c>
      <c r="E255" s="96">
        <v>0</v>
      </c>
      <c r="F255" s="95">
        <v>59</v>
      </c>
      <c r="G255" s="95">
        <v>3</v>
      </c>
      <c r="H255" s="95">
        <v>56</v>
      </c>
      <c r="I255" s="94">
        <v>18.667</v>
      </c>
      <c r="J255" s="90"/>
    </row>
    <row r="256" spans="1:10" ht="11.25">
      <c r="A256" s="97" t="s">
        <v>627</v>
      </c>
      <c r="B256" s="97" t="s">
        <v>628</v>
      </c>
      <c r="C256" s="96">
        <v>64</v>
      </c>
      <c r="D256" s="96">
        <v>64</v>
      </c>
      <c r="E256" s="96">
        <v>0</v>
      </c>
      <c r="F256" s="95">
        <v>64</v>
      </c>
      <c r="G256" s="95">
        <v>0</v>
      </c>
      <c r="H256" s="95">
        <v>64</v>
      </c>
      <c r="I256" s="94">
        <v>0</v>
      </c>
      <c r="J256" s="90"/>
    </row>
    <row r="257" spans="1:10" ht="11.25">
      <c r="A257" s="97" t="s">
        <v>400</v>
      </c>
      <c r="B257" s="97" t="s">
        <v>401</v>
      </c>
      <c r="C257" s="96">
        <v>44</v>
      </c>
      <c r="D257" s="96">
        <v>44</v>
      </c>
      <c r="E257" s="96">
        <v>0</v>
      </c>
      <c r="F257" s="95">
        <v>44</v>
      </c>
      <c r="G257" s="95">
        <v>0</v>
      </c>
      <c r="H257" s="95">
        <v>44</v>
      </c>
      <c r="I257" s="94">
        <v>0</v>
      </c>
      <c r="J257" s="90"/>
    </row>
    <row r="258" spans="1:10" ht="11.25">
      <c r="A258" s="97" t="s">
        <v>402</v>
      </c>
      <c r="B258" s="97" t="s">
        <v>403</v>
      </c>
      <c r="C258" s="96">
        <v>25</v>
      </c>
      <c r="D258" s="96">
        <v>25</v>
      </c>
      <c r="E258" s="96">
        <v>0</v>
      </c>
      <c r="F258" s="95">
        <v>25</v>
      </c>
      <c r="G258" s="95">
        <v>0</v>
      </c>
      <c r="H258" s="95">
        <v>25</v>
      </c>
      <c r="I258" s="94">
        <v>0</v>
      </c>
      <c r="J258" s="90"/>
    </row>
    <row r="259" spans="1:10" ht="11.25">
      <c r="A259" s="97" t="s">
        <v>404</v>
      </c>
      <c r="B259" s="97" t="s">
        <v>405</v>
      </c>
      <c r="C259" s="96">
        <v>131</v>
      </c>
      <c r="D259" s="96">
        <v>131</v>
      </c>
      <c r="E259" s="96">
        <v>0</v>
      </c>
      <c r="F259" s="95">
        <v>131</v>
      </c>
      <c r="G259" s="95">
        <v>0</v>
      </c>
      <c r="H259" s="95">
        <v>131</v>
      </c>
      <c r="I259" s="94">
        <v>0</v>
      </c>
      <c r="J259" s="90"/>
    </row>
    <row r="260" spans="1:10" ht="11.25">
      <c r="A260" s="97" t="s">
        <v>220</v>
      </c>
      <c r="B260" s="97" t="s">
        <v>845</v>
      </c>
      <c r="C260" s="96">
        <v>365</v>
      </c>
      <c r="D260" s="96">
        <v>0</v>
      </c>
      <c r="E260" s="96">
        <v>0</v>
      </c>
      <c r="F260" s="95">
        <v>365</v>
      </c>
      <c r="G260" s="95">
        <v>377</v>
      </c>
      <c r="H260" s="95">
        <v>-12</v>
      </c>
      <c r="I260" s="94">
        <v>-0.032</v>
      </c>
      <c r="J260" s="90"/>
    </row>
    <row r="261" spans="1:10" ht="11.25">
      <c r="A261" s="97" t="s">
        <v>168</v>
      </c>
      <c r="B261" s="97" t="s">
        <v>844</v>
      </c>
      <c r="C261" s="96">
        <v>80</v>
      </c>
      <c r="D261" s="96">
        <v>35</v>
      </c>
      <c r="E261" s="96">
        <v>0</v>
      </c>
      <c r="F261" s="95">
        <v>80</v>
      </c>
      <c r="G261" s="95">
        <v>48</v>
      </c>
      <c r="H261" s="95">
        <v>32</v>
      </c>
      <c r="I261" s="94">
        <v>0.667</v>
      </c>
      <c r="J261" s="90"/>
    </row>
    <row r="262" spans="1:10" ht="11.25">
      <c r="A262" s="97" t="s">
        <v>629</v>
      </c>
      <c r="B262" s="97" t="s">
        <v>630</v>
      </c>
      <c r="C262" s="96">
        <v>41</v>
      </c>
      <c r="D262" s="96">
        <v>41</v>
      </c>
      <c r="E262" s="96">
        <v>0</v>
      </c>
      <c r="F262" s="95">
        <v>41</v>
      </c>
      <c r="G262" s="95">
        <v>0</v>
      </c>
      <c r="H262" s="95">
        <v>41</v>
      </c>
      <c r="I262" s="94">
        <v>0</v>
      </c>
      <c r="J262" s="90"/>
    </row>
    <row r="263" spans="1:10" ht="11.25">
      <c r="A263" s="97" t="s">
        <v>631</v>
      </c>
      <c r="B263" s="97" t="s">
        <v>632</v>
      </c>
      <c r="C263" s="96">
        <v>25</v>
      </c>
      <c r="D263" s="96">
        <v>25</v>
      </c>
      <c r="E263" s="96">
        <v>0</v>
      </c>
      <c r="F263" s="95">
        <v>25</v>
      </c>
      <c r="G263" s="95">
        <v>0</v>
      </c>
      <c r="H263" s="95">
        <v>25</v>
      </c>
      <c r="I263" s="94">
        <v>0</v>
      </c>
      <c r="J263" s="90"/>
    </row>
    <row r="264" spans="1:10" ht="11.25">
      <c r="A264" s="97" t="s">
        <v>221</v>
      </c>
      <c r="B264" s="97" t="s">
        <v>843</v>
      </c>
      <c r="C264" s="96">
        <v>88</v>
      </c>
      <c r="D264" s="96">
        <v>88</v>
      </c>
      <c r="E264" s="96">
        <v>0</v>
      </c>
      <c r="F264" s="95">
        <v>88</v>
      </c>
      <c r="G264" s="95">
        <v>0</v>
      </c>
      <c r="H264" s="95">
        <v>88</v>
      </c>
      <c r="I264" s="94">
        <v>0</v>
      </c>
      <c r="J264" s="90"/>
    </row>
    <row r="265" spans="1:10" ht="11.25">
      <c r="A265" s="97" t="s">
        <v>222</v>
      </c>
      <c r="B265" s="97" t="s">
        <v>842</v>
      </c>
      <c r="C265" s="96">
        <v>13</v>
      </c>
      <c r="D265" s="96">
        <v>0</v>
      </c>
      <c r="E265" s="96">
        <v>0</v>
      </c>
      <c r="F265" s="95">
        <v>13</v>
      </c>
      <c r="G265" s="95">
        <v>13</v>
      </c>
      <c r="H265" s="95">
        <v>0</v>
      </c>
      <c r="I265" s="94">
        <v>0</v>
      </c>
      <c r="J265" s="90"/>
    </row>
    <row r="266" spans="1:10" ht="11.25">
      <c r="A266" s="97" t="s">
        <v>223</v>
      </c>
      <c r="B266" s="97" t="s">
        <v>841</v>
      </c>
      <c r="C266" s="96">
        <v>62</v>
      </c>
      <c r="D266" s="96">
        <v>35</v>
      </c>
      <c r="E266" s="96">
        <v>2</v>
      </c>
      <c r="F266" s="95">
        <v>64</v>
      </c>
      <c r="G266" s="95">
        <v>30</v>
      </c>
      <c r="H266" s="95">
        <v>34</v>
      </c>
      <c r="I266" s="94">
        <v>1.133</v>
      </c>
      <c r="J266" s="90"/>
    </row>
    <row r="267" spans="1:10" ht="11.25">
      <c r="A267" s="97" t="s">
        <v>633</v>
      </c>
      <c r="B267" s="97" t="s">
        <v>634</v>
      </c>
      <c r="C267" s="96">
        <v>117</v>
      </c>
      <c r="D267" s="96">
        <v>117</v>
      </c>
      <c r="E267" s="96">
        <v>0</v>
      </c>
      <c r="F267" s="95">
        <v>117</v>
      </c>
      <c r="G267" s="95">
        <v>0</v>
      </c>
      <c r="H267" s="95">
        <v>117</v>
      </c>
      <c r="I267" s="94">
        <v>0</v>
      </c>
      <c r="J267" s="90"/>
    </row>
    <row r="268" spans="1:10" ht="11.25">
      <c r="A268" s="97" t="s">
        <v>224</v>
      </c>
      <c r="B268" s="97" t="s">
        <v>840</v>
      </c>
      <c r="C268" s="96">
        <v>90</v>
      </c>
      <c r="D268" s="96">
        <v>0</v>
      </c>
      <c r="E268" s="96">
        <v>0</v>
      </c>
      <c r="F268" s="95">
        <v>90</v>
      </c>
      <c r="G268" s="95">
        <v>98</v>
      </c>
      <c r="H268" s="95">
        <v>-8</v>
      </c>
      <c r="I268" s="94">
        <v>-0.082</v>
      </c>
      <c r="J268" s="90"/>
    </row>
    <row r="269" spans="1:10" ht="11.25">
      <c r="A269" s="97" t="s">
        <v>270</v>
      </c>
      <c r="B269" s="97" t="s">
        <v>839</v>
      </c>
      <c r="C269" s="96">
        <v>0</v>
      </c>
      <c r="D269" s="96">
        <v>0</v>
      </c>
      <c r="E269" s="96">
        <v>0</v>
      </c>
      <c r="F269" s="95">
        <v>0</v>
      </c>
      <c r="G269" s="95">
        <v>0</v>
      </c>
      <c r="H269" s="95">
        <v>0</v>
      </c>
      <c r="I269" s="94">
        <v>0</v>
      </c>
      <c r="J269" s="90"/>
    </row>
    <row r="270" spans="1:10" ht="11.25">
      <c r="A270" s="97" t="s">
        <v>225</v>
      </c>
      <c r="B270" s="97" t="s">
        <v>838</v>
      </c>
      <c r="C270" s="96">
        <v>35</v>
      </c>
      <c r="D270" s="96">
        <v>35</v>
      </c>
      <c r="E270" s="96">
        <v>0</v>
      </c>
      <c r="F270" s="95">
        <v>35</v>
      </c>
      <c r="G270" s="95">
        <v>0</v>
      </c>
      <c r="H270" s="95">
        <v>35</v>
      </c>
      <c r="I270" s="94">
        <v>0</v>
      </c>
      <c r="J270" s="90"/>
    </row>
    <row r="271" spans="1:10" ht="11.25">
      <c r="A271" s="97" t="s">
        <v>413</v>
      </c>
      <c r="B271" s="97" t="s">
        <v>414</v>
      </c>
      <c r="C271" s="96">
        <v>25</v>
      </c>
      <c r="D271" s="96">
        <v>25</v>
      </c>
      <c r="E271" s="96">
        <v>0</v>
      </c>
      <c r="F271" s="95">
        <v>25</v>
      </c>
      <c r="G271" s="95">
        <v>0</v>
      </c>
      <c r="H271" s="95">
        <v>25</v>
      </c>
      <c r="I271" s="94">
        <v>0</v>
      </c>
      <c r="J271" s="90"/>
    </row>
    <row r="272" spans="1:10" ht="11.25">
      <c r="A272" s="97" t="s">
        <v>226</v>
      </c>
      <c r="B272" s="97" t="s">
        <v>837</v>
      </c>
      <c r="C272" s="96">
        <v>160</v>
      </c>
      <c r="D272" s="96">
        <v>35</v>
      </c>
      <c r="E272" s="96">
        <v>9</v>
      </c>
      <c r="F272" s="95">
        <v>169</v>
      </c>
      <c r="G272" s="95">
        <v>149</v>
      </c>
      <c r="H272" s="95">
        <v>20</v>
      </c>
      <c r="I272" s="94">
        <v>0.134</v>
      </c>
      <c r="J272" s="90"/>
    </row>
    <row r="273" spans="1:10" ht="11.25">
      <c r="A273" s="97" t="s">
        <v>227</v>
      </c>
      <c r="B273" s="97" t="s">
        <v>836</v>
      </c>
      <c r="C273" s="96">
        <v>164</v>
      </c>
      <c r="D273" s="96">
        <v>46</v>
      </c>
      <c r="E273" s="96">
        <v>41</v>
      </c>
      <c r="F273" s="95">
        <v>205</v>
      </c>
      <c r="G273" s="95">
        <v>170</v>
      </c>
      <c r="H273" s="95">
        <v>35</v>
      </c>
      <c r="I273" s="94">
        <v>0.206</v>
      </c>
      <c r="J273" s="90"/>
    </row>
    <row r="274" spans="1:10" ht="11.25">
      <c r="A274" s="97" t="s">
        <v>417</v>
      </c>
      <c r="B274" s="97" t="s">
        <v>835</v>
      </c>
      <c r="C274" s="96">
        <v>228</v>
      </c>
      <c r="D274" s="96">
        <v>133</v>
      </c>
      <c r="E274" s="96">
        <v>5</v>
      </c>
      <c r="F274" s="95">
        <v>233</v>
      </c>
      <c r="G274" s="95">
        <v>131</v>
      </c>
      <c r="H274" s="95">
        <v>102</v>
      </c>
      <c r="I274" s="94">
        <v>0.779</v>
      </c>
      <c r="J274" s="90"/>
    </row>
    <row r="275" spans="1:10" ht="11.25">
      <c r="A275" s="97" t="s">
        <v>635</v>
      </c>
      <c r="B275" s="97" t="s">
        <v>636</v>
      </c>
      <c r="C275" s="96">
        <v>76</v>
      </c>
      <c r="D275" s="96">
        <v>76</v>
      </c>
      <c r="E275" s="96">
        <v>0</v>
      </c>
      <c r="F275" s="95">
        <v>76</v>
      </c>
      <c r="G275" s="95">
        <v>0</v>
      </c>
      <c r="H275" s="95">
        <v>76</v>
      </c>
      <c r="I275" s="94">
        <v>0</v>
      </c>
      <c r="J275" s="90"/>
    </row>
    <row r="276" spans="1:10" ht="11.25">
      <c r="A276" s="97" t="s">
        <v>637</v>
      </c>
      <c r="B276" s="97" t="s">
        <v>638</v>
      </c>
      <c r="C276" s="96">
        <v>32</v>
      </c>
      <c r="D276" s="96">
        <v>32</v>
      </c>
      <c r="E276" s="96">
        <v>0</v>
      </c>
      <c r="F276" s="95">
        <v>32</v>
      </c>
      <c r="G276" s="95">
        <v>0</v>
      </c>
      <c r="H276" s="95">
        <v>32</v>
      </c>
      <c r="I276" s="94">
        <v>0</v>
      </c>
      <c r="J276" s="90"/>
    </row>
    <row r="277" spans="1:10" ht="11.25">
      <c r="A277" s="97" t="s">
        <v>228</v>
      </c>
      <c r="B277" s="97" t="s">
        <v>834</v>
      </c>
      <c r="C277" s="96">
        <v>26</v>
      </c>
      <c r="D277" s="96">
        <v>0</v>
      </c>
      <c r="E277" s="96">
        <v>0</v>
      </c>
      <c r="F277" s="95">
        <v>26</v>
      </c>
      <c r="G277" s="95">
        <v>27</v>
      </c>
      <c r="H277" s="95">
        <v>-1</v>
      </c>
      <c r="I277" s="94">
        <v>-0.037</v>
      </c>
      <c r="J277" s="90"/>
    </row>
    <row r="278" spans="1:10" ht="11.25">
      <c r="A278" s="97" t="s">
        <v>639</v>
      </c>
      <c r="B278" s="97" t="s">
        <v>640</v>
      </c>
      <c r="C278" s="96">
        <v>117</v>
      </c>
      <c r="D278" s="96">
        <v>117</v>
      </c>
      <c r="E278" s="96">
        <v>0</v>
      </c>
      <c r="F278" s="95">
        <v>117</v>
      </c>
      <c r="G278" s="95">
        <v>0</v>
      </c>
      <c r="H278" s="95">
        <v>117</v>
      </c>
      <c r="I278" s="94">
        <v>0</v>
      </c>
      <c r="J278" s="90"/>
    </row>
    <row r="279" spans="1:10" ht="11.25">
      <c r="A279" s="97" t="s">
        <v>452</v>
      </c>
      <c r="B279" s="97" t="s">
        <v>833</v>
      </c>
      <c r="C279" s="96">
        <v>130</v>
      </c>
      <c r="D279" s="96">
        <v>75</v>
      </c>
      <c r="E279" s="96">
        <v>6</v>
      </c>
      <c r="F279" s="95">
        <v>136</v>
      </c>
      <c r="G279" s="95">
        <v>64</v>
      </c>
      <c r="H279" s="95">
        <v>72</v>
      </c>
      <c r="I279" s="94">
        <v>1.125</v>
      </c>
      <c r="J279" s="90"/>
    </row>
    <row r="280" spans="1:10" ht="11.25">
      <c r="A280" s="97" t="s">
        <v>278</v>
      </c>
      <c r="B280" s="97" t="s">
        <v>832</v>
      </c>
      <c r="C280" s="96">
        <v>25</v>
      </c>
      <c r="D280" s="96">
        <v>25</v>
      </c>
      <c r="E280" s="96">
        <v>0</v>
      </c>
      <c r="F280" s="95">
        <v>25</v>
      </c>
      <c r="G280" s="95">
        <v>0</v>
      </c>
      <c r="H280" s="95">
        <v>25</v>
      </c>
      <c r="I280" s="94">
        <v>0</v>
      </c>
      <c r="J280" s="90"/>
    </row>
    <row r="281" spans="1:10" ht="11.25">
      <c r="A281" s="97" t="s">
        <v>229</v>
      </c>
      <c r="B281" s="97" t="s">
        <v>831</v>
      </c>
      <c r="C281" s="96">
        <v>128</v>
      </c>
      <c r="D281" s="96">
        <v>25</v>
      </c>
      <c r="E281" s="96">
        <v>3</v>
      </c>
      <c r="F281" s="95">
        <v>131</v>
      </c>
      <c r="G281" s="95">
        <v>112</v>
      </c>
      <c r="H281" s="95">
        <v>19</v>
      </c>
      <c r="I281" s="94">
        <v>0.17</v>
      </c>
      <c r="J281" s="90"/>
    </row>
    <row r="282" spans="1:10" ht="11.25">
      <c r="A282" s="97" t="s">
        <v>230</v>
      </c>
      <c r="B282" s="97" t="s">
        <v>830</v>
      </c>
      <c r="C282" s="96">
        <v>40</v>
      </c>
      <c r="D282" s="96">
        <v>40</v>
      </c>
      <c r="E282" s="96">
        <v>0</v>
      </c>
      <c r="F282" s="95">
        <v>40</v>
      </c>
      <c r="G282" s="95">
        <v>0</v>
      </c>
      <c r="H282" s="95">
        <v>40</v>
      </c>
      <c r="I282" s="94">
        <v>0</v>
      </c>
      <c r="J282" s="90"/>
    </row>
    <row r="283" spans="1:10" ht="11.25">
      <c r="A283" s="97" t="s">
        <v>232</v>
      </c>
      <c r="B283" s="97" t="s">
        <v>829</v>
      </c>
      <c r="C283" s="96">
        <v>166</v>
      </c>
      <c r="D283" s="96">
        <v>0</v>
      </c>
      <c r="E283" s="96">
        <v>16</v>
      </c>
      <c r="F283" s="95">
        <v>182</v>
      </c>
      <c r="G283" s="95">
        <v>192</v>
      </c>
      <c r="H283" s="95">
        <v>-10</v>
      </c>
      <c r="I283" s="94">
        <v>-0.052</v>
      </c>
      <c r="J283" s="90"/>
    </row>
    <row r="284" spans="1:10" ht="11.25">
      <c r="A284" s="97" t="s">
        <v>249</v>
      </c>
      <c r="B284" s="97" t="s">
        <v>828</v>
      </c>
      <c r="C284" s="96">
        <v>96</v>
      </c>
      <c r="D284" s="96">
        <v>96</v>
      </c>
      <c r="E284" s="96">
        <v>0</v>
      </c>
      <c r="F284" s="95">
        <v>96</v>
      </c>
      <c r="G284" s="95">
        <v>0</v>
      </c>
      <c r="H284" s="95">
        <v>96</v>
      </c>
      <c r="I284" s="94">
        <v>0</v>
      </c>
      <c r="J284" s="90"/>
    </row>
    <row r="285" spans="1:10" ht="11.25">
      <c r="A285" s="97" t="s">
        <v>233</v>
      </c>
      <c r="B285" s="97" t="s">
        <v>827</v>
      </c>
      <c r="C285" s="96">
        <v>0</v>
      </c>
      <c r="D285" s="96">
        <v>0</v>
      </c>
      <c r="E285" s="96">
        <v>0</v>
      </c>
      <c r="F285" s="95">
        <v>0</v>
      </c>
      <c r="G285" s="95">
        <v>0</v>
      </c>
      <c r="H285" s="95">
        <v>0</v>
      </c>
      <c r="I285" s="94">
        <v>0</v>
      </c>
      <c r="J285" s="90"/>
    </row>
    <row r="286" spans="1:10" ht="11.25">
      <c r="A286" s="97" t="s">
        <v>424</v>
      </c>
      <c r="B286" s="97" t="s">
        <v>425</v>
      </c>
      <c r="C286" s="96">
        <v>35</v>
      </c>
      <c r="D286" s="96">
        <v>35</v>
      </c>
      <c r="E286" s="96">
        <v>0</v>
      </c>
      <c r="F286" s="95">
        <v>35</v>
      </c>
      <c r="G286" s="95">
        <v>0</v>
      </c>
      <c r="H286" s="95">
        <v>35</v>
      </c>
      <c r="I286" s="94">
        <v>0</v>
      </c>
      <c r="J286" s="90"/>
    </row>
    <row r="287" spans="1:10" ht="11.25">
      <c r="A287" s="97" t="s">
        <v>234</v>
      </c>
      <c r="B287" s="97" t="s">
        <v>826</v>
      </c>
      <c r="C287" s="96">
        <v>139</v>
      </c>
      <c r="D287" s="96">
        <v>25</v>
      </c>
      <c r="E287" s="96">
        <v>27</v>
      </c>
      <c r="F287" s="95">
        <v>166</v>
      </c>
      <c r="G287" s="95">
        <v>153</v>
      </c>
      <c r="H287" s="95">
        <v>13</v>
      </c>
      <c r="I287" s="94">
        <v>0.085</v>
      </c>
      <c r="J287" s="90"/>
    </row>
    <row r="288" spans="1:10" ht="11.25">
      <c r="A288" s="97" t="s">
        <v>235</v>
      </c>
      <c r="B288" s="97" t="s">
        <v>825</v>
      </c>
      <c r="C288" s="96">
        <v>205</v>
      </c>
      <c r="D288" s="96">
        <v>35</v>
      </c>
      <c r="E288" s="96">
        <v>0</v>
      </c>
      <c r="F288" s="95">
        <v>205</v>
      </c>
      <c r="G288" s="95">
        <v>191</v>
      </c>
      <c r="H288" s="95">
        <v>14</v>
      </c>
      <c r="I288" s="94">
        <v>0.073</v>
      </c>
      <c r="J288" s="90"/>
    </row>
    <row r="289" spans="1:10" ht="11.25">
      <c r="A289" s="97" t="s">
        <v>641</v>
      </c>
      <c r="B289" s="97" t="s">
        <v>642</v>
      </c>
      <c r="C289" s="96">
        <v>25</v>
      </c>
      <c r="D289" s="96">
        <v>25</v>
      </c>
      <c r="E289" s="96">
        <v>0</v>
      </c>
      <c r="F289" s="95">
        <v>25</v>
      </c>
      <c r="G289" s="95">
        <v>0</v>
      </c>
      <c r="H289" s="95">
        <v>25</v>
      </c>
      <c r="I289" s="94">
        <v>0</v>
      </c>
      <c r="J289" s="90"/>
    </row>
    <row r="290" spans="1:10" ht="11.25">
      <c r="A290" s="97" t="s">
        <v>206</v>
      </c>
      <c r="B290" s="97" t="s">
        <v>824</v>
      </c>
      <c r="C290" s="96">
        <v>88</v>
      </c>
      <c r="D290" s="96">
        <v>29</v>
      </c>
      <c r="E290" s="96">
        <v>2</v>
      </c>
      <c r="F290" s="95">
        <v>90</v>
      </c>
      <c r="G290" s="95">
        <v>65</v>
      </c>
      <c r="H290" s="95">
        <v>25</v>
      </c>
      <c r="I290" s="94">
        <v>0.385</v>
      </c>
      <c r="J290" s="90"/>
    </row>
    <row r="291" spans="1:10" ht="11.25">
      <c r="A291" s="97" t="s">
        <v>663</v>
      </c>
      <c r="B291" s="97" t="s">
        <v>823</v>
      </c>
      <c r="C291" s="96">
        <v>35</v>
      </c>
      <c r="D291" s="96">
        <v>35</v>
      </c>
      <c r="E291" s="96">
        <v>0</v>
      </c>
      <c r="F291" s="95">
        <v>35</v>
      </c>
      <c r="G291" s="95">
        <v>0</v>
      </c>
      <c r="H291" s="95">
        <v>35</v>
      </c>
      <c r="I291" s="94">
        <v>0</v>
      </c>
      <c r="J291" s="90"/>
    </row>
    <row r="292" spans="1:10" ht="11.25">
      <c r="A292" s="97" t="s">
        <v>236</v>
      </c>
      <c r="B292" s="97" t="s">
        <v>822</v>
      </c>
      <c r="C292" s="96">
        <v>25</v>
      </c>
      <c r="D292" s="96">
        <v>0</v>
      </c>
      <c r="E292" s="96">
        <v>0</v>
      </c>
      <c r="F292" s="95">
        <v>25</v>
      </c>
      <c r="G292" s="95">
        <v>26</v>
      </c>
      <c r="H292" s="95">
        <v>-1</v>
      </c>
      <c r="I292" s="94">
        <v>-0.038</v>
      </c>
      <c r="J292" s="90"/>
    </row>
    <row r="293" spans="1:10" ht="11.25">
      <c r="A293" s="97" t="s">
        <v>237</v>
      </c>
      <c r="B293" s="97" t="s">
        <v>821</v>
      </c>
      <c r="C293" s="96">
        <v>260</v>
      </c>
      <c r="D293" s="96">
        <v>25</v>
      </c>
      <c r="E293" s="96">
        <v>8</v>
      </c>
      <c r="F293" s="95">
        <v>268</v>
      </c>
      <c r="G293" s="95">
        <v>273</v>
      </c>
      <c r="H293" s="95">
        <v>-5</v>
      </c>
      <c r="I293" s="94">
        <v>-0.018</v>
      </c>
      <c r="J293" s="90"/>
    </row>
    <row r="294" spans="1:10" ht="11.25">
      <c r="A294" s="97" t="s">
        <v>238</v>
      </c>
      <c r="B294" s="97" t="s">
        <v>820</v>
      </c>
      <c r="C294" s="96">
        <v>40</v>
      </c>
      <c r="D294" s="96">
        <v>25</v>
      </c>
      <c r="E294" s="96">
        <v>2</v>
      </c>
      <c r="F294" s="95">
        <v>42</v>
      </c>
      <c r="G294" s="95">
        <v>17</v>
      </c>
      <c r="H294" s="95">
        <v>25</v>
      </c>
      <c r="I294" s="94">
        <v>1.471</v>
      </c>
      <c r="J294" s="90"/>
    </row>
    <row r="295" spans="1:10" ht="11.25">
      <c r="A295" s="97" t="s">
        <v>239</v>
      </c>
      <c r="B295" s="97" t="s">
        <v>819</v>
      </c>
      <c r="C295" s="96">
        <v>59</v>
      </c>
      <c r="D295" s="96">
        <v>25</v>
      </c>
      <c r="E295" s="96">
        <v>0</v>
      </c>
      <c r="F295" s="95">
        <v>59</v>
      </c>
      <c r="G295" s="95">
        <v>35</v>
      </c>
      <c r="H295" s="95">
        <v>24</v>
      </c>
      <c r="I295" s="94">
        <v>0.686</v>
      </c>
      <c r="J295" s="90"/>
    </row>
    <row r="296" spans="1:10" ht="11.25">
      <c r="A296" s="97" t="s">
        <v>643</v>
      </c>
      <c r="B296" s="97" t="s">
        <v>644</v>
      </c>
      <c r="C296" s="96">
        <v>25</v>
      </c>
      <c r="D296" s="96">
        <v>25</v>
      </c>
      <c r="E296" s="96">
        <v>0</v>
      </c>
      <c r="F296" s="95">
        <v>25</v>
      </c>
      <c r="G296" s="95">
        <v>0</v>
      </c>
      <c r="H296" s="95">
        <v>25</v>
      </c>
      <c r="I296" s="94">
        <v>0</v>
      </c>
      <c r="J296" s="90"/>
    </row>
    <row r="297" spans="1:10" ht="11.25">
      <c r="A297" s="97" t="s">
        <v>169</v>
      </c>
      <c r="B297" s="97" t="s">
        <v>818</v>
      </c>
      <c r="C297" s="96">
        <v>100</v>
      </c>
      <c r="D297" s="96">
        <v>59</v>
      </c>
      <c r="E297" s="96">
        <v>0</v>
      </c>
      <c r="F297" s="95">
        <v>100</v>
      </c>
      <c r="G297" s="95">
        <v>44</v>
      </c>
      <c r="H297" s="95">
        <v>56</v>
      </c>
      <c r="I297" s="94">
        <v>1.273</v>
      </c>
      <c r="J297" s="90"/>
    </row>
    <row r="298" spans="1:10" ht="11.25">
      <c r="A298" s="97" t="s">
        <v>645</v>
      </c>
      <c r="B298" s="97" t="s">
        <v>646</v>
      </c>
      <c r="C298" s="96">
        <v>132</v>
      </c>
      <c r="D298" s="96">
        <v>132</v>
      </c>
      <c r="E298" s="96">
        <v>0</v>
      </c>
      <c r="F298" s="95">
        <v>132</v>
      </c>
      <c r="G298" s="95">
        <v>0</v>
      </c>
      <c r="H298" s="95">
        <v>132</v>
      </c>
      <c r="I298" s="94">
        <v>0</v>
      </c>
      <c r="J298" s="90"/>
    </row>
    <row r="299" spans="1:10" ht="11.25">
      <c r="A299" s="97" t="s">
        <v>240</v>
      </c>
      <c r="B299" s="97" t="s">
        <v>817</v>
      </c>
      <c r="C299" s="96">
        <v>83</v>
      </c>
      <c r="D299" s="96">
        <v>48</v>
      </c>
      <c r="E299" s="96">
        <v>0</v>
      </c>
      <c r="F299" s="95">
        <v>83</v>
      </c>
      <c r="G299" s="95">
        <v>37</v>
      </c>
      <c r="H299" s="95">
        <v>46</v>
      </c>
      <c r="I299" s="94">
        <v>1.243</v>
      </c>
      <c r="J299" s="90"/>
    </row>
    <row r="300" spans="1:10" ht="11.25">
      <c r="A300" s="97" t="s">
        <v>241</v>
      </c>
      <c r="B300" s="97" t="s">
        <v>816</v>
      </c>
      <c r="C300" s="96">
        <v>14</v>
      </c>
      <c r="D300" s="96">
        <v>0</v>
      </c>
      <c r="E300" s="96">
        <v>3</v>
      </c>
      <c r="F300" s="95">
        <v>17</v>
      </c>
      <c r="G300" s="95">
        <v>17</v>
      </c>
      <c r="H300" s="95">
        <v>0</v>
      </c>
      <c r="I300" s="94">
        <v>0</v>
      </c>
      <c r="J300" s="90"/>
    </row>
    <row r="301" spans="1:10" ht="11.25">
      <c r="A301" s="97" t="s">
        <v>242</v>
      </c>
      <c r="B301" s="97" t="s">
        <v>815</v>
      </c>
      <c r="C301" s="96">
        <v>25</v>
      </c>
      <c r="D301" s="96">
        <v>25</v>
      </c>
      <c r="E301" s="96">
        <v>0</v>
      </c>
      <c r="F301" s="95">
        <v>25</v>
      </c>
      <c r="G301" s="95">
        <v>0</v>
      </c>
      <c r="H301" s="95">
        <v>25</v>
      </c>
      <c r="I301" s="94">
        <v>0</v>
      </c>
      <c r="J301" s="90"/>
    </row>
    <row r="302" spans="1:10" ht="11.25">
      <c r="A302" s="97" t="s">
        <v>207</v>
      </c>
      <c r="B302" s="97" t="s">
        <v>814</v>
      </c>
      <c r="C302" s="96">
        <v>10</v>
      </c>
      <c r="D302" s="96">
        <v>0</v>
      </c>
      <c r="E302" s="96">
        <v>0</v>
      </c>
      <c r="F302" s="95">
        <v>10</v>
      </c>
      <c r="G302" s="95">
        <v>10</v>
      </c>
      <c r="H302" s="95">
        <v>0</v>
      </c>
      <c r="I302" s="94">
        <v>0</v>
      </c>
      <c r="J302" s="90"/>
    </row>
    <row r="303" spans="1:10" ht="11.25">
      <c r="A303" s="97" t="s">
        <v>243</v>
      </c>
      <c r="B303" s="97" t="s">
        <v>813</v>
      </c>
      <c r="C303" s="96">
        <v>0</v>
      </c>
      <c r="D303" s="96">
        <v>0</v>
      </c>
      <c r="E303" s="96">
        <v>0</v>
      </c>
      <c r="F303" s="95">
        <v>0</v>
      </c>
      <c r="G303" s="95">
        <v>0</v>
      </c>
      <c r="H303" s="95">
        <v>0</v>
      </c>
      <c r="I303" s="94">
        <v>0</v>
      </c>
      <c r="J303" s="90"/>
    </row>
    <row r="304" spans="1:10" ht="11.25">
      <c r="A304" s="97" t="s">
        <v>231</v>
      </c>
      <c r="B304" s="97" t="s">
        <v>812</v>
      </c>
      <c r="C304" s="96">
        <v>64</v>
      </c>
      <c r="D304" s="96">
        <v>25</v>
      </c>
      <c r="E304" s="96">
        <v>0</v>
      </c>
      <c r="F304" s="95">
        <v>64</v>
      </c>
      <c r="G304" s="95">
        <v>41</v>
      </c>
      <c r="H304" s="95">
        <v>23</v>
      </c>
      <c r="I304" s="94">
        <v>0.561</v>
      </c>
      <c r="J304" s="90"/>
    </row>
    <row r="305" spans="1:10" ht="11.25">
      <c r="A305" s="97" t="s">
        <v>647</v>
      </c>
      <c r="B305" s="97" t="s">
        <v>648</v>
      </c>
      <c r="C305" s="96">
        <v>66</v>
      </c>
      <c r="D305" s="96">
        <v>66</v>
      </c>
      <c r="E305" s="96">
        <v>0</v>
      </c>
      <c r="F305" s="95">
        <v>66</v>
      </c>
      <c r="G305" s="95">
        <v>0</v>
      </c>
      <c r="H305" s="95">
        <v>66</v>
      </c>
      <c r="I305" s="94">
        <v>0</v>
      </c>
      <c r="J305" s="90"/>
    </row>
    <row r="306" spans="1:10" ht="11.25">
      <c r="A306" s="97" t="s">
        <v>244</v>
      </c>
      <c r="B306" s="97" t="s">
        <v>811</v>
      </c>
      <c r="C306" s="96">
        <v>35</v>
      </c>
      <c r="D306" s="96">
        <v>0</v>
      </c>
      <c r="E306" s="96">
        <v>0</v>
      </c>
      <c r="F306" s="95">
        <v>35</v>
      </c>
      <c r="G306" s="95">
        <v>37</v>
      </c>
      <c r="H306" s="95">
        <v>-2</v>
      </c>
      <c r="I306" s="94">
        <v>-0.054</v>
      </c>
      <c r="J306" s="90"/>
    </row>
    <row r="307" spans="1:10" ht="11.25">
      <c r="A307" s="97" t="s">
        <v>245</v>
      </c>
      <c r="B307" s="97" t="s">
        <v>810</v>
      </c>
      <c r="C307" s="96">
        <v>64</v>
      </c>
      <c r="D307" s="96">
        <v>30</v>
      </c>
      <c r="E307" s="96">
        <v>3</v>
      </c>
      <c r="F307" s="95">
        <v>67</v>
      </c>
      <c r="G307" s="95">
        <v>39</v>
      </c>
      <c r="H307" s="95">
        <v>28</v>
      </c>
      <c r="I307" s="94">
        <v>0.718</v>
      </c>
      <c r="J307" s="90"/>
    </row>
    <row r="308" spans="1:10" ht="11.25">
      <c r="A308" s="97" t="s">
        <v>246</v>
      </c>
      <c r="B308" s="97" t="s">
        <v>809</v>
      </c>
      <c r="C308" s="96">
        <v>134</v>
      </c>
      <c r="D308" s="96">
        <v>30</v>
      </c>
      <c r="E308" s="96">
        <v>11</v>
      </c>
      <c r="F308" s="95">
        <v>145</v>
      </c>
      <c r="G308" s="95">
        <v>125</v>
      </c>
      <c r="H308" s="95">
        <v>20</v>
      </c>
      <c r="I308" s="94">
        <v>0.16</v>
      </c>
      <c r="J308" s="90"/>
    </row>
    <row r="309" spans="1:10" ht="11.25">
      <c r="A309" s="97" t="s">
        <v>247</v>
      </c>
      <c r="B309" s="97" t="s">
        <v>808</v>
      </c>
      <c r="C309" s="96">
        <v>92</v>
      </c>
      <c r="D309" s="96">
        <v>0</v>
      </c>
      <c r="E309" s="96">
        <v>0</v>
      </c>
      <c r="F309" s="95">
        <v>92</v>
      </c>
      <c r="G309" s="95">
        <v>100</v>
      </c>
      <c r="H309" s="95">
        <v>-8</v>
      </c>
      <c r="I309" s="94">
        <v>-0.08</v>
      </c>
      <c r="J309" s="90"/>
    </row>
    <row r="310" spans="1:10" ht="11.25">
      <c r="A310" s="97" t="s">
        <v>248</v>
      </c>
      <c r="B310" s="97" t="s">
        <v>807</v>
      </c>
      <c r="C310" s="96">
        <v>344</v>
      </c>
      <c r="D310" s="96">
        <v>28</v>
      </c>
      <c r="E310" s="96">
        <v>16</v>
      </c>
      <c r="F310" s="95">
        <v>360</v>
      </c>
      <c r="G310" s="95">
        <v>370</v>
      </c>
      <c r="H310" s="95">
        <v>-10</v>
      </c>
      <c r="I310" s="94">
        <v>-0.027</v>
      </c>
      <c r="J310" s="90"/>
    </row>
    <row r="311" spans="1:10" ht="11.25">
      <c r="A311" s="97" t="s">
        <v>250</v>
      </c>
      <c r="B311" s="97" t="s">
        <v>806</v>
      </c>
      <c r="C311" s="96">
        <v>211</v>
      </c>
      <c r="D311" s="96">
        <v>25</v>
      </c>
      <c r="E311" s="96">
        <v>0</v>
      </c>
      <c r="F311" s="95">
        <v>211</v>
      </c>
      <c r="G311" s="95">
        <v>206</v>
      </c>
      <c r="H311" s="95">
        <v>5</v>
      </c>
      <c r="I311" s="94">
        <v>0.024</v>
      </c>
      <c r="J311" s="90"/>
    </row>
    <row r="312" spans="1:10" ht="11.25">
      <c r="A312" s="97" t="s">
        <v>251</v>
      </c>
      <c r="B312" s="97" t="s">
        <v>805</v>
      </c>
      <c r="C312" s="96">
        <v>183</v>
      </c>
      <c r="D312" s="96">
        <v>29</v>
      </c>
      <c r="E312" s="96">
        <v>5</v>
      </c>
      <c r="F312" s="95">
        <v>188</v>
      </c>
      <c r="G312" s="95">
        <v>177</v>
      </c>
      <c r="H312" s="95">
        <v>11</v>
      </c>
      <c r="I312" s="94">
        <v>0.062</v>
      </c>
      <c r="J312" s="90"/>
    </row>
    <row r="313" spans="1:10" ht="11.25">
      <c r="A313" s="97" t="s">
        <v>170</v>
      </c>
      <c r="B313" s="97" t="s">
        <v>804</v>
      </c>
      <c r="C313" s="96">
        <v>90</v>
      </c>
      <c r="D313" s="96">
        <v>90</v>
      </c>
      <c r="E313" s="96">
        <v>0</v>
      </c>
      <c r="F313" s="95">
        <v>90</v>
      </c>
      <c r="G313" s="95">
        <v>0</v>
      </c>
      <c r="H313" s="95">
        <v>90</v>
      </c>
      <c r="I313" s="94">
        <v>0</v>
      </c>
      <c r="J313" s="90"/>
    </row>
    <row r="314" spans="1:10" ht="11.25">
      <c r="A314" s="97" t="s">
        <v>252</v>
      </c>
      <c r="B314" s="97" t="s">
        <v>803</v>
      </c>
      <c r="C314" s="96">
        <v>139</v>
      </c>
      <c r="D314" s="96">
        <v>35</v>
      </c>
      <c r="E314" s="96">
        <v>0</v>
      </c>
      <c r="F314" s="95">
        <v>139</v>
      </c>
      <c r="G314" s="95">
        <v>115</v>
      </c>
      <c r="H314" s="95">
        <v>24</v>
      </c>
      <c r="I314" s="94">
        <v>0.209</v>
      </c>
      <c r="J314" s="90"/>
    </row>
    <row r="315" spans="1:10" ht="11.25">
      <c r="A315" s="97" t="s">
        <v>649</v>
      </c>
      <c r="B315" s="97" t="s">
        <v>650</v>
      </c>
      <c r="C315" s="96">
        <v>60</v>
      </c>
      <c r="D315" s="96">
        <v>60</v>
      </c>
      <c r="E315" s="96">
        <v>0</v>
      </c>
      <c r="F315" s="95">
        <v>60</v>
      </c>
      <c r="G315" s="95">
        <v>0</v>
      </c>
      <c r="H315" s="95">
        <v>60</v>
      </c>
      <c r="I315" s="94">
        <v>0</v>
      </c>
      <c r="J315" s="90"/>
    </row>
    <row r="316" spans="1:10" ht="11.25">
      <c r="A316" s="97" t="s">
        <v>445</v>
      </c>
      <c r="B316" s="97" t="s">
        <v>446</v>
      </c>
      <c r="C316" s="96">
        <v>31</v>
      </c>
      <c r="D316" s="96">
        <v>31</v>
      </c>
      <c r="E316" s="96">
        <v>0</v>
      </c>
      <c r="F316" s="95">
        <v>31</v>
      </c>
      <c r="G316" s="95">
        <v>0</v>
      </c>
      <c r="H316" s="95">
        <v>31</v>
      </c>
      <c r="I316" s="94">
        <v>0</v>
      </c>
      <c r="J316" s="90"/>
    </row>
    <row r="317" spans="1:10" ht="11.25">
      <c r="A317" s="97" t="s">
        <v>253</v>
      </c>
      <c r="B317" s="97" t="s">
        <v>802</v>
      </c>
      <c r="C317" s="96">
        <v>197</v>
      </c>
      <c r="D317" s="96">
        <v>25</v>
      </c>
      <c r="E317" s="96">
        <v>35</v>
      </c>
      <c r="F317" s="95">
        <v>232</v>
      </c>
      <c r="G317" s="95">
        <v>224</v>
      </c>
      <c r="H317" s="95">
        <v>8</v>
      </c>
      <c r="I317" s="94">
        <v>0.036</v>
      </c>
      <c r="J317" s="90"/>
    </row>
    <row r="318" spans="1:10" ht="11.25">
      <c r="A318" s="97" t="s">
        <v>254</v>
      </c>
      <c r="B318" s="97" t="s">
        <v>801</v>
      </c>
      <c r="C318" s="96">
        <v>182</v>
      </c>
      <c r="D318" s="96">
        <v>58</v>
      </c>
      <c r="E318" s="96">
        <v>15</v>
      </c>
      <c r="F318" s="95">
        <v>197</v>
      </c>
      <c r="G318" s="95">
        <v>153</v>
      </c>
      <c r="H318" s="95">
        <v>44</v>
      </c>
      <c r="I318" s="94">
        <v>0.288</v>
      </c>
      <c r="J318" s="90"/>
    </row>
    <row r="319" spans="1:10" ht="11.25">
      <c r="A319" s="97" t="s">
        <v>255</v>
      </c>
      <c r="B319" s="97" t="s">
        <v>800</v>
      </c>
      <c r="C319" s="96">
        <v>139</v>
      </c>
      <c r="D319" s="96">
        <v>25</v>
      </c>
      <c r="E319" s="96">
        <v>3</v>
      </c>
      <c r="F319" s="95">
        <v>142</v>
      </c>
      <c r="G319" s="95">
        <v>130</v>
      </c>
      <c r="H319" s="95">
        <v>12</v>
      </c>
      <c r="I319" s="94">
        <v>0.092</v>
      </c>
      <c r="J319" s="90"/>
    </row>
    <row r="320" spans="1:10" ht="11.25">
      <c r="A320" s="97" t="s">
        <v>603</v>
      </c>
      <c r="B320" s="97" t="s">
        <v>604</v>
      </c>
      <c r="C320" s="96">
        <v>35</v>
      </c>
      <c r="D320" s="96">
        <v>35</v>
      </c>
      <c r="E320" s="96">
        <v>0</v>
      </c>
      <c r="F320" s="95">
        <v>35</v>
      </c>
      <c r="G320" s="95">
        <v>0</v>
      </c>
      <c r="H320" s="95">
        <v>35</v>
      </c>
      <c r="I320" s="94">
        <v>0</v>
      </c>
      <c r="J320" s="90"/>
    </row>
    <row r="321" spans="1:10" ht="11.25">
      <c r="A321" s="97" t="s">
        <v>256</v>
      </c>
      <c r="B321" s="97" t="s">
        <v>799</v>
      </c>
      <c r="C321" s="96">
        <v>159</v>
      </c>
      <c r="D321" s="96">
        <v>0</v>
      </c>
      <c r="E321" s="96">
        <v>19</v>
      </c>
      <c r="F321" s="95">
        <v>178</v>
      </c>
      <c r="G321" s="95">
        <v>196</v>
      </c>
      <c r="H321" s="95">
        <v>-18</v>
      </c>
      <c r="I321" s="94">
        <v>-0.092</v>
      </c>
      <c r="J321" s="90"/>
    </row>
    <row r="322" spans="1:10" ht="11.25">
      <c r="A322" s="97" t="s">
        <v>651</v>
      </c>
      <c r="B322" s="97" t="s">
        <v>652</v>
      </c>
      <c r="C322" s="96">
        <v>25</v>
      </c>
      <c r="D322" s="96">
        <v>25</v>
      </c>
      <c r="E322" s="96">
        <v>0</v>
      </c>
      <c r="F322" s="95">
        <v>25</v>
      </c>
      <c r="G322" s="95">
        <v>0</v>
      </c>
      <c r="H322" s="95">
        <v>25</v>
      </c>
      <c r="I322" s="94">
        <v>0</v>
      </c>
      <c r="J322" s="90"/>
    </row>
    <row r="323" spans="1:10" ht="11.25">
      <c r="A323" s="97" t="s">
        <v>653</v>
      </c>
      <c r="B323" s="97" t="s">
        <v>654</v>
      </c>
      <c r="C323" s="96">
        <v>72</v>
      </c>
      <c r="D323" s="96">
        <v>72</v>
      </c>
      <c r="E323" s="96">
        <v>0</v>
      </c>
      <c r="F323" s="95">
        <v>72</v>
      </c>
      <c r="G323" s="95">
        <v>0</v>
      </c>
      <c r="H323" s="95">
        <v>72</v>
      </c>
      <c r="I323" s="94">
        <v>0</v>
      </c>
      <c r="J323" s="90"/>
    </row>
    <row r="324" spans="1:10" ht="11.25">
      <c r="A324" s="97" t="s">
        <v>257</v>
      </c>
      <c r="B324" s="97" t="s">
        <v>798</v>
      </c>
      <c r="C324" s="96">
        <v>158</v>
      </c>
      <c r="D324" s="96">
        <v>28</v>
      </c>
      <c r="E324" s="96">
        <v>36</v>
      </c>
      <c r="F324" s="95">
        <v>194</v>
      </c>
      <c r="G324" s="95">
        <v>180</v>
      </c>
      <c r="H324" s="95">
        <v>14</v>
      </c>
      <c r="I324" s="94">
        <v>0.078</v>
      </c>
      <c r="J324" s="90"/>
    </row>
    <row r="325" spans="1:10" ht="12" thickBot="1">
      <c r="A325" s="93"/>
      <c r="B325" s="93" t="s">
        <v>797</v>
      </c>
      <c r="C325" s="92">
        <f>SUM(C7:C324)</f>
        <v>268027</v>
      </c>
      <c r="D325" s="92">
        <f>SUM(D7:D324)</f>
        <v>19997</v>
      </c>
      <c r="E325" s="92">
        <f>SUM(E7:E324)</f>
        <v>85388</v>
      </c>
      <c r="F325" s="92">
        <f>SUM(F7:F324)</f>
        <v>353415</v>
      </c>
      <c r="G325" s="92">
        <f>SUM(G7:G324)</f>
        <v>364325</v>
      </c>
      <c r="H325" s="92">
        <f>F325-G325</f>
        <v>-10910</v>
      </c>
      <c r="I325" s="91">
        <f>IF(G325=0,0,H325/G325)</f>
        <v>-0.02994579015988472</v>
      </c>
      <c r="J325" s="90"/>
    </row>
  </sheetData>
  <sheetProtection/>
  <printOptions horizontalCentered="1"/>
  <pageMargins left="0.1968503937007874" right="0.1968503937007874" top="0.1968503937007874" bottom="0.1968503937007874" header="0" footer="0"/>
  <pageSetup fitToHeight="3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B of Recurrent grants and student number controls for 2012-13: Table 1</dc:title>
  <dc:subject/>
  <dc:creator/>
  <cp:keywords/>
  <dc:description/>
  <cp:lastModifiedBy>hollish</cp:lastModifiedBy>
  <cp:lastPrinted>2012-03-22T11:02:40Z</cp:lastPrinted>
  <dcterms:created xsi:type="dcterms:W3CDTF">1997-02-13T11:34:03Z</dcterms:created>
  <dcterms:modified xsi:type="dcterms:W3CDTF">2012-03-22T11:05:16Z</dcterms:modified>
  <cp:category/>
  <cp:version/>
  <cp:contentType/>
  <cp:contentStatus/>
</cp:coreProperties>
</file>