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870" tabRatio="526" activeTab="0"/>
  </bookViews>
  <sheets>
    <sheet name="FTS____" sheetId="1" r:id="rId1"/>
    <sheet name="MED____" sheetId="2" r:id="rId2"/>
    <sheet name="OUT____" sheetId="3" r:id="rId3"/>
    <sheet name="PT____" sheetId="4" r:id="rId4"/>
    <sheet name="FEE____" sheetId="5" r:id="rId5"/>
    <sheet name="SUB____" sheetId="6" r:id="rId6"/>
    <sheet name="FD____" sheetId="7" r:id="rId7"/>
    <sheet name="HEC____" sheetId="8" r:id="rId8"/>
  </sheets>
  <definedNames>
    <definedName name="CODE" localSheetId="0">'FTS____'!$A$4</definedName>
    <definedName name="Code">#REF!</definedName>
    <definedName name="COM1_print_area">#REF!</definedName>
    <definedName name="COM2_print_area">#REF!</definedName>
    <definedName name="consort">#REF!</definedName>
    <definedName name="CONTACT">'FTS____'!$I$3</definedName>
    <definedName name="DATA">#REF!</definedName>
    <definedName name="DATA_PRINT_AREA">#REF!</definedName>
    <definedName name="Date">'FTS____'!$I$5</definedName>
    <definedName name="Decimal_places">'OUT____'!#REF!</definedName>
    <definedName name="error">#REF!</definedName>
    <definedName name="error_print_area">#REF!</definedName>
    <definedName name="FCO">#REF!</definedName>
    <definedName name="FCOTAGS">#REF!</definedName>
    <definedName name="FEE">#REF!</definedName>
    <definedName name="fee_data">#REF!</definedName>
    <definedName name="FEE_Print_area">#REF!</definedName>
    <definedName name="FEETAGS">#REF!</definedName>
    <definedName name="Fran1">'FTS____'!$T$18:$W$53</definedName>
    <definedName name="Fran1TAGS">'FTS____'!#REF!</definedName>
    <definedName name="Fran2">'OUT____'!$T$18:$W$35</definedName>
    <definedName name="Fran2TAGS">'OUT____'!#REF!</definedName>
    <definedName name="Fran3">'PT____'!$X$18:$AD$53</definedName>
    <definedName name="Fran3TAGS">'PT____'!$AE$18:$AG$53</definedName>
    <definedName name="FTSCOL4">'FTS____'!$N$18:$P$63,'MED____'!$N$18:$P$21</definedName>
    <definedName name="FTSCOL4a">'FTS____'!#REF!,'MED____'!#REF!</definedName>
    <definedName name="HEA">'FTS____'!$I$4</definedName>
    <definedName name="HEAPhone">'FTS____'!$N$4</definedName>
    <definedName name="HOLDBACK">#REF!</definedName>
    <definedName name="HOLDBACK_Print_Area">#REF!</definedName>
    <definedName name="HOLDBACKTAGS">#REF!</definedName>
    <definedName name="INSTNAME" localSheetId="0">'FTS____'!$A$3</definedName>
    <definedName name="INSTNAME" localSheetId="2">'OUT____'!$A$3</definedName>
    <definedName name="instname">#REF!</definedName>
    <definedName name="MASN_Print_Area">#REF!</definedName>
    <definedName name="MCO">#REF!</definedName>
    <definedName name="MCOTAGS">#REF!</definedName>
    <definedName name="OUTCOL4">'OUT____'!$N$18:$P$38</definedName>
    <definedName name="OUTCOL4a">'OUT____'!#REF!</definedName>
    <definedName name="PHONE">'FTS____'!$N$3</definedName>
    <definedName name="_xlnm.Print_Area" localSheetId="4">'FEE____'!$A$1:$O$38</definedName>
    <definedName name="_xlnm.Print_Area" localSheetId="0">'FTS____'!$A$1:$AF$70</definedName>
    <definedName name="_xlnm.Print_Area" localSheetId="7">'HEC____'!$A$1:$O$29</definedName>
    <definedName name="_xlnm.Print_Area" localSheetId="1">'MED____'!$A$1:$W$22</definedName>
    <definedName name="_xlnm.Print_Area" localSheetId="2">'OUT____'!$A$1:$AF$42</definedName>
    <definedName name="_xlnm.Print_Area" localSheetId="3">'PT____'!$A$1:$AJ$70</definedName>
    <definedName name="_xlnm.Print_Area" localSheetId="5">'SUB____'!$A$1:$Z$40</definedName>
    <definedName name="PTCOL4">'PT____'!$N$18:$P$63</definedName>
    <definedName name="range1">#REF!</definedName>
    <definedName name="range2">#REF!</definedName>
    <definedName name="STD">#REF!</definedName>
    <definedName name="STD_Print_area">#REF!</definedName>
    <definedName name="STDTAGS">#REF!</definedName>
    <definedName name="SUMMARY">#REF!</definedName>
    <definedName name="SUMMARY_Print_area">#REF!</definedName>
    <definedName name="SUMMARYTAGS">#REF!</definedName>
    <definedName name="TABLE1a">'FTS____'!$D$18:$S$63</definedName>
    <definedName name="Table1a_Print_Area">'FTS____'!$A$1:$S$72</definedName>
    <definedName name="Table1aTAGS">'FTS____'!#REF!</definedName>
    <definedName name="Table1b">'MED____'!$D$18:$S$21</definedName>
    <definedName name="Table1b_Print_Area">'MED____'!$A$1:$S$23</definedName>
    <definedName name="Table1bTAGS">'MED____'!#REF!</definedName>
    <definedName name="Table2">'OUT____'!$D$18:$S$38</definedName>
    <definedName name="Table2_Print_Area">'OUT____'!$A$1:$S$43</definedName>
    <definedName name="Table2TAGS">'OUT____'!#REF!</definedName>
    <definedName name="Table3">'PT____'!$D$18:$W$63</definedName>
    <definedName name="Table3_Print_Area">'PT____'!$A$1:$AD$71</definedName>
    <definedName name="Table3TAGS">'PT____'!$AE$18:$AG$63</definedName>
    <definedName name="Table4">'FEE____'!$D$17:$K$34</definedName>
    <definedName name="Table4_Print_Area">'FEE____'!$A$1:$K$42</definedName>
    <definedName name="Table4TAGS">'FEE____'!#REF!</definedName>
    <definedName name="Table5">'SUB____'!$C$19:$V$54</definedName>
    <definedName name="Table5_Print_area">'SUB____'!$A$1:$V$62</definedName>
    <definedName name="Table5TAGS">'SUB____'!#REF!</definedName>
    <definedName name="Table6">#REF!</definedName>
    <definedName name="Table6_Print_Area">#REF!</definedName>
    <definedName name="Table6TAGS">#REF!</definedName>
    <definedName name="Table7">#REF!</definedName>
    <definedName name="Table7_Print_Area">#REF!</definedName>
    <definedName name="Table7TAGS">#REF!</definedName>
    <definedName name="tableb">#REF!</definedName>
    <definedName name="tablec">#REF!</definedName>
    <definedName name="tabled">#REF!</definedName>
    <definedName name="tablee">#REF!</definedName>
    <definedName name="tablef">#REF!</definedName>
    <definedName name="tableg">#REF!</definedName>
    <definedName name="tableh">#REF!</definedName>
    <definedName name="tablei">#REF!</definedName>
  </definedNames>
  <calcPr fullCalcOnLoad="1"/>
</workbook>
</file>

<file path=xl/sharedStrings.xml><?xml version="1.0" encoding="utf-8"?>
<sst xmlns="http://schemas.openxmlformats.org/spreadsheetml/2006/main" count="964" uniqueCount="173">
  <si>
    <t>Institution:</t>
  </si>
  <si>
    <t>Code:</t>
  </si>
  <si>
    <t>Mode: Full-time and sandwich</t>
  </si>
  <si>
    <t>Table 1a: Counts of years of programme of study</t>
  </si>
  <si>
    <t>|</t>
  </si>
  <si>
    <t>4a</t>
  </si>
  <si>
    <t>Years countable</t>
  </si>
  <si>
    <t>Forecast of years countable</t>
  </si>
  <si>
    <t>Forecast of</t>
  </si>
  <si>
    <t>Assumed countable years</t>
  </si>
  <si>
    <t>New entrants included in</t>
  </si>
  <si>
    <t xml:space="preserve">Assumed countable years wholly or partially </t>
  </si>
  <si>
    <t>years not completed</t>
  </si>
  <si>
    <t xml:space="preserve">franchised-out or part of a HEFCE-recognised funding consortium </t>
  </si>
  <si>
    <t>(negative values)</t>
  </si>
  <si>
    <t>Home &amp; EC</t>
  </si>
  <si>
    <t>Home &amp; EC fundable</t>
  </si>
  <si>
    <t>Fundable</t>
  </si>
  <si>
    <t>(a) Wholly franchised-out to</t>
  </si>
  <si>
    <t>(b) Partially franchised-out to</t>
  </si>
  <si>
    <t>(c) As part of a HEFCE consortium</t>
  </si>
  <si>
    <t>HEFCE-funded</t>
  </si>
  <si>
    <t>Ind.-funded</t>
  </si>
  <si>
    <t>Non-fundable</t>
  </si>
  <si>
    <t>FECs</t>
  </si>
  <si>
    <t>HEIs</t>
  </si>
  <si>
    <t>Other inst.</t>
  </si>
  <si>
    <t>Other Inst.</t>
  </si>
  <si>
    <t>Length</t>
  </si>
  <si>
    <t>Level</t>
  </si>
  <si>
    <t>Decimal places</t>
  </si>
  <si>
    <t>Price group</t>
  </si>
  <si>
    <t>(a)</t>
  </si>
  <si>
    <t>(b)</t>
  </si>
  <si>
    <t>(c)</t>
  </si>
  <si>
    <t>(d)</t>
  </si>
  <si>
    <t>(i)</t>
  </si>
  <si>
    <t>(ii)</t>
  </si>
  <si>
    <t>(iii)</t>
  </si>
  <si>
    <t>col1</t>
  </si>
  <si>
    <t>col2</t>
  </si>
  <si>
    <t>col5</t>
  </si>
  <si>
    <t>col6</t>
  </si>
  <si>
    <t>col3</t>
  </si>
  <si>
    <t>Price group A</t>
  </si>
  <si>
    <t>UG</t>
  </si>
  <si>
    <t>(Clinical)</t>
  </si>
  <si>
    <t>PGT</t>
  </si>
  <si>
    <t>PGR</t>
  </si>
  <si>
    <t>Long</t>
  </si>
  <si>
    <t>Price group B</t>
  </si>
  <si>
    <t xml:space="preserve">(Laboratory-based </t>
  </si>
  <si>
    <t>science, engineering</t>
  </si>
  <si>
    <t>and technology)</t>
  </si>
  <si>
    <t>Price group C</t>
  </si>
  <si>
    <t>(Other high cost</t>
  </si>
  <si>
    <t>subjects with a</t>
  </si>
  <si>
    <t>studio, laboratory or</t>
  </si>
  <si>
    <t>fieldwork element)</t>
  </si>
  <si>
    <t>Price group D</t>
  </si>
  <si>
    <t>(All other subjects)</t>
  </si>
  <si>
    <t>Psychology</t>
  </si>
  <si>
    <t>Media studies</t>
  </si>
  <si>
    <t>ITT(QTS)</t>
  </si>
  <si>
    <t>INSET(QTS)</t>
  </si>
  <si>
    <t>All price groups</t>
  </si>
  <si>
    <t>all</t>
  </si>
  <si>
    <t>negative</t>
  </si>
  <si>
    <t>dec pl</t>
  </si>
  <si>
    <t xml:space="preserve">Total </t>
  </si>
  <si>
    <t>Pre-clinical medicine</t>
  </si>
  <si>
    <t>Clinical medicine</t>
  </si>
  <si>
    <t>Pre-clinical dentistry</t>
  </si>
  <si>
    <t>Clinical dentistry</t>
  </si>
  <si>
    <t>Total</t>
  </si>
  <si>
    <t>Mode: Sandwich year-out</t>
  </si>
  <si>
    <t>Table 2: Counts of years of programme of study</t>
  </si>
  <si>
    <t>Assumed countable years wholly</t>
  </si>
  <si>
    <t>or partially franchised-out or part of a HEFCE-recognised funding consortium</t>
  </si>
  <si>
    <t>Island o'seas</t>
  </si>
  <si>
    <t>(Laboratory-based science,</t>
  </si>
  <si>
    <t>engineering and technology)</t>
  </si>
  <si>
    <t>(Other high cost subjects with a studio,</t>
  </si>
  <si>
    <t>laboratory or fieldwork element)</t>
  </si>
  <si>
    <t>Mode: Part-time</t>
  </si>
  <si>
    <t>Table 3: Counts of years of programme of study and load</t>
  </si>
  <si>
    <t>Assumed load for countable years</t>
  </si>
  <si>
    <t>(Laboratory-based</t>
  </si>
  <si>
    <t>Mode: All</t>
  </si>
  <si>
    <t>Table 4: Home and EC fees (for years of programme of study included in Columns 1 and 2 of Tables 1a, 2 and 3)</t>
  </si>
  <si>
    <t xml:space="preserve">Years for home and EC countable  </t>
  </si>
  <si>
    <t>Forecast of years for home and EC countable</t>
  </si>
  <si>
    <t>(a) Full-time and sandwich</t>
  </si>
  <si>
    <t>(b) Sandwich year-out</t>
  </si>
  <si>
    <t>(c) Part-time</t>
  </si>
  <si>
    <t>HEFCE-fundable</t>
  </si>
  <si>
    <t>Price group(s)</t>
  </si>
  <si>
    <t>Fee level</t>
  </si>
  <si>
    <t xml:space="preserve">A, B, C, D, </t>
  </si>
  <si>
    <t>Regulated £0</t>
  </si>
  <si>
    <t>Psychology,</t>
  </si>
  <si>
    <t>NHS bursaried courses</t>
  </si>
  <si>
    <t>Media studies,</t>
  </si>
  <si>
    <t>Non-regulated</t>
  </si>
  <si>
    <t>Other</t>
  </si>
  <si>
    <t xml:space="preserve">All price groups </t>
  </si>
  <si>
    <t>Qualification aim</t>
  </si>
  <si>
    <t>(iv)</t>
  </si>
  <si>
    <t>HNC</t>
  </si>
  <si>
    <t>HND</t>
  </si>
  <si>
    <t>(b) Part-time</t>
  </si>
  <si>
    <t>Table 1b: Medical and dental counts of years of programme of study (included in Table 1a)</t>
  </si>
  <si>
    <t>Columns 1+2+3</t>
  </si>
  <si>
    <t>Columns 1 &amp; 2</t>
  </si>
  <si>
    <t>included in Columns 1 &amp; 2</t>
  </si>
  <si>
    <t>included in Column 4</t>
  </si>
  <si>
    <t>Foundation degree bridging courses</t>
  </si>
  <si>
    <t>Table 5: Counts of years of programme of study for provision leading to a foundation degree or qualifications below degree level (included in the undergraduate row of Columns 1 and 2 of Tables 1a, 2 and 3)</t>
  </si>
  <si>
    <t>Higher Education Students Early Statistics 2002-03</t>
  </si>
  <si>
    <t>between 1 August 2002 and</t>
  </si>
  <si>
    <t>between 2 December 2002 and</t>
  </si>
  <si>
    <t>AY 2002-03</t>
  </si>
  <si>
    <t>31 July 2003 inclusive</t>
  </si>
  <si>
    <t>Validation = OK</t>
  </si>
  <si>
    <t xml:space="preserve">students between 1 August 2002 and </t>
  </si>
  <si>
    <t>students between 2 December 2002 and</t>
  </si>
  <si>
    <t>1 December 2002 inclusive</t>
  </si>
  <si>
    <t>Regulated £1,100</t>
  </si>
  <si>
    <t>Regulated £540</t>
  </si>
  <si>
    <t>Non-regulated (incl. £2,870)</t>
  </si>
  <si>
    <t>Mode: Full-time and sandwich &amp; part-time</t>
  </si>
  <si>
    <t>Table 6: Counts of years of programme of study and load for foundation degrees and foundation degree bridging courses</t>
  </si>
  <si>
    <t>Years countable and load between 1 August 2002 and 1 December 2002 inclusive plus</t>
  </si>
  <si>
    <t>New entrants included in Column 1 of this table</t>
  </si>
  <si>
    <t>forecast of years countable and load between 2 December 2002 and 31 July 2003 inclusive</t>
  </si>
  <si>
    <t>HEFCE-fundable (i)</t>
  </si>
  <si>
    <t>Non-fundable (ii)</t>
  </si>
  <si>
    <t>Island o'seas (iii)</t>
  </si>
  <si>
    <t xml:space="preserve"> (ii)</t>
  </si>
  <si>
    <t xml:space="preserve"> (iii)</t>
  </si>
  <si>
    <t>Student numbers</t>
  </si>
  <si>
    <t>FTE</t>
  </si>
  <si>
    <t>Prototype</t>
  </si>
  <si>
    <t>Non-prototype</t>
  </si>
  <si>
    <t xml:space="preserve">science, </t>
  </si>
  <si>
    <t>Bridging course</t>
  </si>
  <si>
    <t>engineering</t>
  </si>
  <si>
    <t xml:space="preserve">(Other high cost  </t>
  </si>
  <si>
    <t xml:space="preserve">subjects with a </t>
  </si>
  <si>
    <t>studio, laboratory</t>
  </si>
  <si>
    <t>or fieldwork element)</t>
  </si>
  <si>
    <t xml:space="preserve">Price group D </t>
  </si>
  <si>
    <t>Table 7: Counts of years of programme of study split between home and EC (both HEFCE-fundable and non-fundable)</t>
  </si>
  <si>
    <t xml:space="preserve">Years countable between 1 August 2002 </t>
  </si>
  <si>
    <t xml:space="preserve">New entrants included in </t>
  </si>
  <si>
    <t xml:space="preserve">and 1 December 2002 inclusive plus  </t>
  </si>
  <si>
    <t>Column 1 of this table</t>
  </si>
  <si>
    <t>forecast of years countable between</t>
  </si>
  <si>
    <t>2 December 2002 and 31 July 2003</t>
  </si>
  <si>
    <t xml:space="preserve">inclusive (both HEFCE-fundable and </t>
  </si>
  <si>
    <t>non-fundable)</t>
  </si>
  <si>
    <t xml:space="preserve">(a) Full-time and </t>
  </si>
  <si>
    <t>sandwich &amp;</t>
  </si>
  <si>
    <t xml:space="preserve">sandwich year-out  </t>
  </si>
  <si>
    <t>Home</t>
  </si>
  <si>
    <t>EC</t>
  </si>
  <si>
    <r>
      <t>Below UG degree level</t>
    </r>
    <r>
      <rPr>
        <vertAlign val="superscript"/>
        <sz val="10"/>
        <rFont val="Arial"/>
        <family val="2"/>
      </rPr>
      <t>1</t>
    </r>
  </si>
  <si>
    <r>
      <t>UG degree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</si>
  <si>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PLUS foundation degrees and foundation degree bridging courses</t>
    </r>
  </si>
  <si>
    <r>
      <t>2</t>
    </r>
    <r>
      <rPr>
        <sz val="10"/>
        <rFont val="Arial"/>
        <family val="2"/>
      </rPr>
      <t>Does not include foundation degrees or foundation degree bridging courses</t>
    </r>
  </si>
  <si>
    <t xml:space="preserve">between 2 December 2002 </t>
  </si>
  <si>
    <t>and 31 July 2003 inclusive</t>
  </si>
  <si>
    <t xml:space="preserve">between 1 August 2002 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</si>
</sst>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.0"/>
    <numFmt numFmtId="166" formatCode="m/d/yy"/>
    <numFmt numFmtId="167" formatCode="m/d/yy\ h:mm"/>
    <numFmt numFmtId="168" formatCode="_-&quot;£&quot;* #,##0_-;\-&quot;£&quot;* #,##0_-;_-&quot;£&quot;* &quot;-&quot;??_-;_-@_-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#,##0.0;[Red]\-#,##0.0"/>
    <numFmt numFmtId="179" formatCode="General___)"/>
    <numFmt numFmtId="180" formatCode="0.0%"/>
    <numFmt numFmtId="181" formatCode="d\-mmm\-yy"/>
    <numFmt numFmtId="182" formatCode="#,##0_ ;[Red]\-#,##0\ "/>
    <numFmt numFmtId="183" formatCode="#,##0.00_ ;[Red]\-#,##0.00\ "/>
    <numFmt numFmtId="184" formatCode="#,##0.0_ ;[Red]\-#,##0.0\ "/>
    <numFmt numFmtId="185" formatCode="0_)"/>
    <numFmt numFmtId="186" formatCode="mmmm\-yy"/>
    <numFmt numFmtId="187" formatCode="0.000"/>
    <numFmt numFmtId="188" formatCode="#,##0_ ;\-#,##0\ "/>
    <numFmt numFmtId="189" formatCode="&quot;£&quot;#,##0"/>
    <numFmt numFmtId="190" formatCode="0.000%"/>
    <numFmt numFmtId="191" formatCode="_-* #,##0_-;\-* #,##0_-;_-* &quot;-&quot;??_-;_-@_-"/>
    <numFmt numFmtId="192" formatCode="_-* #,##0.0_-;\-* #,##0.0_-;_-* &quot;-&quot;??_-;_-@_-"/>
    <numFmt numFmtId="193" formatCode="_-* #,##0.0_-;\-* #,##0.0_-;_-* &quot;-&quot;?_-;_-@_-"/>
    <numFmt numFmtId="194" formatCode="0.0000"/>
    <numFmt numFmtId="195" formatCode="&quot;£&quot;#,##0;[Red]&quot;£&quot;#,##0"/>
    <numFmt numFmtId="196" formatCode="&quot;£&quot;#,##0.00;[Red]&quot;£&quot;#,##0.00"/>
    <numFmt numFmtId="197" formatCode="&quot;£&quot;#,##0.0;[Red]&quot;£&quot;#,##0.0"/>
    <numFmt numFmtId="198" formatCode="#,##0.000"/>
    <numFmt numFmtId="199" formatCode="#,##0.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0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sz val="10"/>
      <name val="Helvetica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Helvetica"/>
      <family val="0"/>
    </font>
    <font>
      <sz val="14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3" fontId="4" fillId="0" borderId="10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 quotePrefix="1">
      <alignment horizontal="center"/>
      <protection/>
    </xf>
    <xf numFmtId="3" fontId="4" fillId="0" borderId="11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 quotePrefix="1">
      <alignment horizontal="center"/>
      <protection/>
    </xf>
    <xf numFmtId="3" fontId="4" fillId="0" borderId="12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 quotePrefix="1">
      <alignment horizontal="center"/>
      <protection/>
    </xf>
    <xf numFmtId="3" fontId="4" fillId="0" borderId="14" xfId="0" applyNumberFormat="1" applyFont="1" applyBorder="1" applyAlignment="1" applyProtection="1">
      <alignment horizontal="left"/>
      <protection/>
    </xf>
    <xf numFmtId="3" fontId="4" fillId="0" borderId="16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3" fontId="4" fillId="0" borderId="13" xfId="0" applyNumberFormat="1" applyFont="1" applyBorder="1" applyAlignment="1" applyProtection="1">
      <alignment horizontal="right" wrapText="1"/>
      <protection/>
    </xf>
    <xf numFmtId="3" fontId="4" fillId="0" borderId="14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 wrapText="1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13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 quotePrefix="1">
      <alignment horizontal="center"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 quotePrefix="1">
      <alignment horizontal="center"/>
      <protection/>
    </xf>
    <xf numFmtId="3" fontId="0" fillId="0" borderId="13" xfId="0" applyNumberFormat="1" applyFont="1" applyBorder="1" applyAlignment="1" applyProtection="1">
      <alignment/>
      <protection/>
    </xf>
    <xf numFmtId="3" fontId="0" fillId="0" borderId="15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Border="1" applyAlignment="1" applyProtection="1" quotePrefix="1">
      <alignment horizontal="right" wrapText="1"/>
      <protection/>
    </xf>
    <xf numFmtId="3" fontId="0" fillId="0" borderId="13" xfId="0" applyNumberFormat="1" applyFont="1" applyBorder="1" applyAlignment="1" applyProtection="1">
      <alignment horizontal="right" wrapText="1"/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 horizontal="right"/>
      <protection/>
    </xf>
    <xf numFmtId="3" fontId="0" fillId="0" borderId="16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 applyProtection="1">
      <alignment horizontal="left"/>
      <protection/>
    </xf>
    <xf numFmtId="3" fontId="0" fillId="0" borderId="15" xfId="0" applyNumberFormat="1" applyFont="1" applyBorder="1" applyAlignment="1" applyProtection="1">
      <alignment horizontal="left"/>
      <protection/>
    </xf>
    <xf numFmtId="3" fontId="0" fillId="0" borderId="20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left"/>
      <protection/>
    </xf>
    <xf numFmtId="3" fontId="0" fillId="0" borderId="13" xfId="0" applyNumberFormat="1" applyFont="1" applyBorder="1" applyAlignment="1" applyProtection="1">
      <alignment horizontal="left"/>
      <protection/>
    </xf>
    <xf numFmtId="3" fontId="0" fillId="0" borderId="16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left"/>
      <protection/>
    </xf>
    <xf numFmtId="3" fontId="0" fillId="0" borderId="22" xfId="0" applyNumberFormat="1" applyFont="1" applyBorder="1" applyAlignment="1" applyProtection="1">
      <alignment horizontal="left"/>
      <protection/>
    </xf>
    <xf numFmtId="3" fontId="0" fillId="0" borderId="23" xfId="0" applyNumberFormat="1" applyFont="1" applyBorder="1" applyAlignment="1" applyProtection="1">
      <alignment horizontal="left"/>
      <protection/>
    </xf>
    <xf numFmtId="3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left"/>
      <protection/>
    </xf>
    <xf numFmtId="3" fontId="0" fillId="0" borderId="26" xfId="0" applyNumberFormat="1" applyFont="1" applyBorder="1" applyAlignment="1" applyProtection="1">
      <alignment horizontal="left"/>
      <protection/>
    </xf>
    <xf numFmtId="3" fontId="0" fillId="0" borderId="19" xfId="0" applyNumberFormat="1" applyFont="1" applyBorder="1" applyAlignment="1" applyProtection="1">
      <alignment horizontal="right"/>
      <protection/>
    </xf>
    <xf numFmtId="3" fontId="0" fillId="0" borderId="18" xfId="0" applyNumberFormat="1" applyFont="1" applyBorder="1" applyAlignment="1" applyProtection="1">
      <alignment horizontal="right" wrapText="1"/>
      <protection/>
    </xf>
    <xf numFmtId="3" fontId="0" fillId="0" borderId="12" xfId="0" applyNumberFormat="1" applyFont="1" applyBorder="1" applyAlignment="1" applyProtection="1" quotePrefix="1">
      <alignment horizontal="right" wrapText="1"/>
      <protection/>
    </xf>
    <xf numFmtId="3" fontId="0" fillId="0" borderId="27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0" fillId="0" borderId="29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3" fontId="0" fillId="0" borderId="31" xfId="0" applyNumberFormat="1" applyBorder="1" applyAlignment="1" applyProtection="1">
      <alignment/>
      <protection/>
    </xf>
    <xf numFmtId="3" fontId="0" fillId="0" borderId="32" xfId="0" applyNumberFormat="1" applyBorder="1" applyAlignment="1" applyProtection="1">
      <alignment/>
      <protection/>
    </xf>
    <xf numFmtId="3" fontId="0" fillId="0" borderId="33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3" fontId="0" fillId="0" borderId="34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 wrapText="1"/>
      <protection/>
    </xf>
    <xf numFmtId="3" fontId="0" fillId="0" borderId="12" xfId="0" applyNumberFormat="1" applyBorder="1" applyAlignment="1" applyProtection="1">
      <alignment horizontal="right" wrapText="1"/>
      <protection/>
    </xf>
    <xf numFmtId="3" fontId="0" fillId="0" borderId="0" xfId="0" applyNumberFormat="1" applyBorder="1" applyAlignment="1" applyProtection="1">
      <alignment horizontal="right" wrapText="1"/>
      <protection/>
    </xf>
    <xf numFmtId="3" fontId="0" fillId="0" borderId="12" xfId="0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 applyProtection="1">
      <alignment horizontal="right" wrapText="1"/>
      <protection/>
    </xf>
    <xf numFmtId="3" fontId="0" fillId="0" borderId="0" xfId="0" applyNumberFormat="1" applyAlignment="1" applyProtection="1">
      <alignment wrapText="1"/>
      <protection/>
    </xf>
    <xf numFmtId="3" fontId="0" fillId="0" borderId="15" xfId="0" applyNumberFormat="1" applyBorder="1" applyAlignment="1" applyProtection="1">
      <alignment horizontal="right"/>
      <protection/>
    </xf>
    <xf numFmtId="3" fontId="0" fillId="0" borderId="27" xfId="0" applyNumberFormat="1" applyBorder="1" applyAlignment="1" applyProtection="1">
      <alignment horizontal="right"/>
      <protection/>
    </xf>
    <xf numFmtId="3" fontId="8" fillId="0" borderId="30" xfId="0" applyNumberFormat="1" applyFont="1" applyBorder="1" applyAlignment="1" applyProtection="1">
      <alignment/>
      <protection/>
    </xf>
    <xf numFmtId="3" fontId="0" fillId="0" borderId="30" xfId="0" applyNumberFormat="1" applyBorder="1" applyAlignment="1" applyProtection="1">
      <alignment horizontal="right"/>
      <protection/>
    </xf>
    <xf numFmtId="0" fontId="0" fillId="0" borderId="35" xfId="0" applyBorder="1" applyAlignment="1" applyProtection="1">
      <alignment/>
      <protection/>
    </xf>
    <xf numFmtId="3" fontId="0" fillId="0" borderId="35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left"/>
      <protection/>
    </xf>
    <xf numFmtId="3" fontId="0" fillId="0" borderId="35" xfId="0" applyNumberFormat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3" fontId="0" fillId="0" borderId="33" xfId="0" applyNumberFormat="1" applyBorder="1" applyAlignment="1" applyProtection="1">
      <alignment horizontal="right"/>
      <protection/>
    </xf>
    <xf numFmtId="3" fontId="1" fillId="0" borderId="34" xfId="0" applyNumberFormat="1" applyFont="1" applyBorder="1" applyAlignment="1" applyProtection="1">
      <alignment/>
      <protection/>
    </xf>
    <xf numFmtId="3" fontId="0" fillId="0" borderId="17" xfId="0" applyNumberFormat="1" applyBorder="1" applyAlignment="1" applyProtection="1">
      <alignment horizontal="right"/>
      <protection/>
    </xf>
    <xf numFmtId="3" fontId="1" fillId="0" borderId="30" xfId="0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 horizontal="right"/>
      <protection/>
    </xf>
    <xf numFmtId="3" fontId="0" fillId="0" borderId="28" xfId="0" applyNumberFormat="1" applyBorder="1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0" fillId="0" borderId="31" xfId="0" applyNumberFormat="1" applyBorder="1" applyAlignment="1" applyProtection="1">
      <alignment wrapText="1"/>
      <protection/>
    </xf>
    <xf numFmtId="3" fontId="0" fillId="0" borderId="19" xfId="0" applyNumberFormat="1" applyBorder="1" applyAlignment="1" applyProtection="1">
      <alignment horizontal="right" wrapText="1"/>
      <protection/>
    </xf>
    <xf numFmtId="3" fontId="0" fillId="0" borderId="36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10" xfId="0" applyNumberFormat="1" applyFon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right"/>
      <protection/>
    </xf>
    <xf numFmtId="3" fontId="0" fillId="0" borderId="19" xfId="0" applyNumberFormat="1" applyBorder="1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 horizontal="right" wrapText="1"/>
      <protection/>
    </xf>
    <xf numFmtId="0" fontId="0" fillId="0" borderId="18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13" xfId="0" applyBorder="1" applyAlignment="1" applyProtection="1">
      <alignment horizontal="right" wrapText="1"/>
      <protection/>
    </xf>
    <xf numFmtId="0" fontId="0" fillId="0" borderId="3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 horizontal="right" wrapText="1"/>
      <protection/>
    </xf>
    <xf numFmtId="0" fontId="0" fillId="0" borderId="19" xfId="0" applyBorder="1" applyAlignment="1" applyProtection="1">
      <alignment horizontal="right" wrapText="1"/>
      <protection/>
    </xf>
    <xf numFmtId="0" fontId="0" fillId="0" borderId="15" xfId="0" applyBorder="1" applyAlignment="1" applyProtection="1">
      <alignment horizontal="right" wrapText="1"/>
      <protection/>
    </xf>
    <xf numFmtId="0" fontId="0" fillId="0" borderId="15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168" fontId="0" fillId="0" borderId="18" xfId="44" applyNumberFormat="1" applyFont="1" applyBorder="1" applyAlignment="1" applyProtection="1" quotePrefix="1">
      <alignment horizontal="left"/>
      <protection/>
    </xf>
    <xf numFmtId="168" fontId="0" fillId="0" borderId="18" xfId="44" applyNumberFormat="1" applyFont="1" applyBorder="1" applyAlignment="1" applyProtection="1">
      <alignment horizontal="left"/>
      <protection/>
    </xf>
    <xf numFmtId="168" fontId="0" fillId="0" borderId="37" xfId="44" applyNumberFormat="1" applyFont="1" applyBorder="1" applyAlignment="1" applyProtection="1">
      <alignment horizontal="left"/>
      <protection/>
    </xf>
    <xf numFmtId="3" fontId="0" fillId="0" borderId="0" xfId="42" applyNumberFormat="1" applyFont="1" applyBorder="1" applyAlignment="1" applyProtection="1">
      <alignment horizontal="right" wrapText="1"/>
      <protection/>
    </xf>
    <xf numFmtId="3" fontId="0" fillId="0" borderId="0" xfId="0" applyNumberFormat="1" applyFont="1" applyAlignment="1" applyProtection="1">
      <alignment/>
      <protection/>
    </xf>
    <xf numFmtId="3" fontId="0" fillId="0" borderId="34" xfId="0" applyNumberFormat="1" applyFont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/>
      <protection/>
    </xf>
    <xf numFmtId="3" fontId="0" fillId="0" borderId="30" xfId="0" applyNumberFormat="1" applyFont="1" applyBorder="1" applyAlignment="1" applyProtection="1">
      <alignment wrapText="1"/>
      <protection/>
    </xf>
    <xf numFmtId="3" fontId="0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3" fontId="0" fillId="0" borderId="31" xfId="0" applyNumberFormat="1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/>
    </xf>
    <xf numFmtId="3" fontId="0" fillId="0" borderId="27" xfId="0" applyNumberFormat="1" applyFont="1" applyBorder="1" applyAlignment="1" applyProtection="1">
      <alignment horizontal="right"/>
      <protection/>
    </xf>
    <xf numFmtId="3" fontId="0" fillId="0" borderId="12" xfId="0" applyNumberFormat="1" applyFont="1" applyBorder="1" applyAlignment="1" applyProtection="1">
      <alignment/>
      <protection/>
    </xf>
    <xf numFmtId="3" fontId="8" fillId="0" borderId="30" xfId="0" applyNumberFormat="1" applyFont="1" applyBorder="1" applyAlignment="1" applyProtection="1">
      <alignment horizontal="left"/>
      <protection/>
    </xf>
    <xf numFmtId="3" fontId="0" fillId="0" borderId="30" xfId="0" applyNumberFormat="1" applyFont="1" applyBorder="1" applyAlignment="1" applyProtection="1">
      <alignment horizontal="right"/>
      <protection/>
    </xf>
    <xf numFmtId="3" fontId="1" fillId="0" borderId="34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 horizontal="right"/>
      <protection/>
    </xf>
    <xf numFmtId="3" fontId="1" fillId="0" borderId="30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 horizontal="right"/>
      <protection/>
    </xf>
    <xf numFmtId="3" fontId="0" fillId="0" borderId="32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right"/>
      <protection/>
    </xf>
    <xf numFmtId="3" fontId="11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horizontal="right"/>
      <protection/>
    </xf>
    <xf numFmtId="3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7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3" fontId="10" fillId="0" borderId="0" xfId="0" applyNumberFormat="1" applyFont="1" applyAlignment="1" applyProtection="1">
      <alignment/>
      <protection hidden="1"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4" fillId="0" borderId="43" xfId="0" applyFont="1" applyBorder="1" applyAlignment="1" applyProtection="1">
      <alignment/>
      <protection/>
    </xf>
    <xf numFmtId="0" fontId="0" fillId="0" borderId="44" xfId="0" applyBorder="1" applyAlignment="1" applyProtection="1">
      <alignment horizontal="right"/>
      <protection/>
    </xf>
    <xf numFmtId="0" fontId="0" fillId="0" borderId="45" xfId="0" applyBorder="1" applyAlignment="1" applyProtection="1">
      <alignment horizontal="left"/>
      <protection/>
    </xf>
    <xf numFmtId="168" fontId="0" fillId="0" borderId="46" xfId="44" applyNumberFormat="1" applyFont="1" applyBorder="1" applyAlignment="1" applyProtection="1" quotePrefix="1">
      <alignment horizontal="left"/>
      <protection/>
    </xf>
    <xf numFmtId="0" fontId="0" fillId="0" borderId="47" xfId="0" applyBorder="1" applyAlignment="1" applyProtection="1">
      <alignment horizontal="left"/>
      <protection/>
    </xf>
    <xf numFmtId="0" fontId="0" fillId="0" borderId="48" xfId="0" applyBorder="1" applyAlignment="1" applyProtection="1">
      <alignment horizontal="left"/>
      <protection/>
    </xf>
    <xf numFmtId="168" fontId="0" fillId="0" borderId="17" xfId="44" applyNumberFormat="1" applyFont="1" applyBorder="1" applyAlignment="1" applyProtection="1">
      <alignment/>
      <protection/>
    </xf>
    <xf numFmtId="168" fontId="0" fillId="0" borderId="18" xfId="44" applyNumberFormat="1" applyFont="1" applyBorder="1" applyAlignment="1" applyProtection="1">
      <alignment/>
      <protection/>
    </xf>
    <xf numFmtId="3" fontId="7" fillId="0" borderId="49" xfId="0" applyNumberFormat="1" applyFont="1" applyBorder="1" applyAlignment="1" applyProtection="1">
      <alignment horizontal="left"/>
      <protection/>
    </xf>
    <xf numFmtId="3" fontId="1" fillId="0" borderId="49" xfId="0" applyNumberFormat="1" applyFont="1" applyBorder="1" applyAlignment="1" applyProtection="1">
      <alignment horizontal="left"/>
      <protection/>
    </xf>
    <xf numFmtId="0" fontId="1" fillId="0" borderId="49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3" fontId="7" fillId="0" borderId="10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left"/>
      <protection/>
    </xf>
    <xf numFmtId="3" fontId="0" fillId="0" borderId="50" xfId="0" applyNumberFormat="1" applyFont="1" applyBorder="1" applyAlignment="1" applyProtection="1">
      <alignment/>
      <protection/>
    </xf>
    <xf numFmtId="3" fontId="0" fillId="0" borderId="51" xfId="0" applyNumberFormat="1" applyFont="1" applyBorder="1" applyAlignment="1" applyProtection="1">
      <alignment horizontal="right" wrapText="1"/>
      <protection/>
    </xf>
    <xf numFmtId="3" fontId="7" fillId="0" borderId="12" xfId="0" applyNumberFormat="1" applyFont="1" applyBorder="1" applyAlignment="1" applyProtection="1">
      <alignment horizontal="left"/>
      <protection/>
    </xf>
    <xf numFmtId="3" fontId="0" fillId="0" borderId="52" xfId="0" applyNumberFormat="1" applyFont="1" applyBorder="1" applyAlignment="1" applyProtection="1">
      <alignment horizontal="left"/>
      <protection/>
    </xf>
    <xf numFmtId="3" fontId="0" fillId="0" borderId="53" xfId="0" applyNumberFormat="1" applyFont="1" applyBorder="1" applyAlignment="1" applyProtection="1">
      <alignment horizontal="left"/>
      <protection/>
    </xf>
    <xf numFmtId="3" fontId="0" fillId="0" borderId="53" xfId="0" applyNumberFormat="1" applyFont="1" applyBorder="1" applyAlignment="1" applyProtection="1">
      <alignment/>
      <protection/>
    </xf>
    <xf numFmtId="3" fontId="0" fillId="0" borderId="52" xfId="0" applyNumberFormat="1" applyFont="1" applyBorder="1" applyAlignment="1" applyProtection="1">
      <alignment/>
      <protection/>
    </xf>
    <xf numFmtId="3" fontId="0" fillId="0" borderId="54" xfId="0" applyNumberFormat="1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3" fontId="0" fillId="0" borderId="55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3" fontId="0" fillId="0" borderId="56" xfId="0" applyNumberFormat="1" applyFont="1" applyBorder="1" applyAlignment="1" applyProtection="1">
      <alignment horizontal="right"/>
      <protection/>
    </xf>
    <xf numFmtId="3" fontId="0" fillId="0" borderId="10" xfId="0" applyNumberFormat="1" applyFon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 horizontal="center" wrapText="1"/>
      <protection/>
    </xf>
    <xf numFmtId="3" fontId="0" fillId="0" borderId="0" xfId="0" applyNumberFormat="1" applyFont="1" applyBorder="1" applyAlignment="1" applyProtection="1" quotePrefix="1">
      <alignment horizontal="center" wrapText="1"/>
      <protection/>
    </xf>
    <xf numFmtId="3" fontId="0" fillId="0" borderId="0" xfId="0" applyNumberFormat="1" applyFont="1" applyBorder="1" applyAlignment="1" applyProtection="1">
      <alignment horizontal="center"/>
      <protection/>
    </xf>
    <xf numFmtId="43" fontId="0" fillId="0" borderId="0" xfId="42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" fontId="0" fillId="0" borderId="57" xfId="0" applyNumberFormat="1" applyFont="1" applyBorder="1" applyAlignment="1" applyProtection="1">
      <alignment horizontal="right"/>
      <protection/>
    </xf>
    <xf numFmtId="4" fontId="0" fillId="0" borderId="12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" fontId="0" fillId="0" borderId="58" xfId="0" applyNumberFormat="1" applyBorder="1" applyAlignment="1" applyProtection="1">
      <alignment/>
      <protection/>
    </xf>
    <xf numFmtId="4" fontId="0" fillId="0" borderId="59" xfId="0" applyNumberFormat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4" fontId="0" fillId="0" borderId="50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5" fillId="33" borderId="50" xfId="0" applyNumberFormat="1" applyFont="1" applyFill="1" applyBorder="1" applyAlignment="1" applyProtection="1">
      <alignment/>
      <protection/>
    </xf>
    <xf numFmtId="4" fontId="6" fillId="33" borderId="27" xfId="0" applyNumberFormat="1" applyFont="1" applyFill="1" applyBorder="1" applyAlignment="1" applyProtection="1">
      <alignment/>
      <protection/>
    </xf>
    <xf numFmtId="4" fontId="6" fillId="33" borderId="50" xfId="0" applyNumberFormat="1" applyFont="1" applyFill="1" applyBorder="1" applyAlignment="1" applyProtection="1">
      <alignment/>
      <protection/>
    </xf>
    <xf numFmtId="4" fontId="0" fillId="33" borderId="27" xfId="0" applyNumberFormat="1" applyFill="1" applyBorder="1" applyAlignment="1" applyProtection="1">
      <alignment/>
      <protection/>
    </xf>
    <xf numFmtId="4" fontId="0" fillId="33" borderId="50" xfId="0" applyNumberFormat="1" applyFill="1" applyBorder="1" applyAlignment="1" applyProtection="1">
      <alignment/>
      <protection/>
    </xf>
    <xf numFmtId="4" fontId="6" fillId="33" borderId="60" xfId="0" applyNumberFormat="1" applyFont="1" applyFill="1" applyBorder="1" applyAlignment="1" applyProtection="1">
      <alignment/>
      <protection/>
    </xf>
    <xf numFmtId="4" fontId="5" fillId="33" borderId="12" xfId="0" applyNumberFormat="1" applyFont="1" applyFill="1" applyBorder="1" applyAlignment="1" applyProtection="1">
      <alignment/>
      <protection/>
    </xf>
    <xf numFmtId="4" fontId="5" fillId="33" borderId="0" xfId="0" applyNumberFormat="1" applyFont="1" applyFill="1" applyBorder="1" applyAlignment="1" applyProtection="1">
      <alignment/>
      <protection/>
    </xf>
    <xf numFmtId="4" fontId="6" fillId="33" borderId="12" xfId="0" applyNumberFormat="1" applyFont="1" applyFill="1" applyBorder="1" applyAlignment="1" applyProtection="1">
      <alignment/>
      <protection/>
    </xf>
    <xf numFmtId="4" fontId="6" fillId="33" borderId="0" xfId="0" applyNumberFormat="1" applyFont="1" applyFill="1" applyBorder="1" applyAlignment="1" applyProtection="1">
      <alignment/>
      <protection/>
    </xf>
    <xf numFmtId="4" fontId="0" fillId="33" borderId="0" xfId="0" applyNumberForma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/>
      <protection/>
    </xf>
    <xf numFmtId="4" fontId="6" fillId="33" borderId="13" xfId="0" applyNumberFormat="1" applyFont="1" applyFill="1" applyBorder="1" applyAlignment="1" applyProtection="1">
      <alignment/>
      <protection/>
    </xf>
    <xf numFmtId="4" fontId="5" fillId="33" borderId="59" xfId="0" applyNumberFormat="1" applyFont="1" applyFill="1" applyBorder="1" applyAlignment="1" applyProtection="1">
      <alignment/>
      <protection/>
    </xf>
    <xf numFmtId="4" fontId="5" fillId="33" borderId="35" xfId="0" applyNumberFormat="1" applyFont="1" applyFill="1" applyBorder="1" applyAlignment="1" applyProtection="1">
      <alignment/>
      <protection/>
    </xf>
    <xf numFmtId="4" fontId="0" fillId="33" borderId="35" xfId="0" applyNumberFormat="1" applyFill="1" applyBorder="1" applyAlignment="1" applyProtection="1">
      <alignment/>
      <protection/>
    </xf>
    <xf numFmtId="4" fontId="6" fillId="33" borderId="59" xfId="0" applyNumberFormat="1" applyFont="1" applyFill="1" applyBorder="1" applyAlignment="1" applyProtection="1">
      <alignment/>
      <protection/>
    </xf>
    <xf numFmtId="4" fontId="6" fillId="33" borderId="35" xfId="0" applyNumberFormat="1" applyFont="1" applyFill="1" applyBorder="1" applyAlignment="1" applyProtection="1">
      <alignment/>
      <protection/>
    </xf>
    <xf numFmtId="4" fontId="0" fillId="33" borderId="56" xfId="0" applyNumberFormat="1" applyFill="1" applyBorder="1" applyAlignment="1" applyProtection="1">
      <alignment/>
      <protection/>
    </xf>
    <xf numFmtId="4" fontId="0" fillId="33" borderId="59" xfId="0" applyNumberFormat="1" applyFill="1" applyBorder="1" applyAlignment="1" applyProtection="1">
      <alignment/>
      <protection/>
    </xf>
    <xf numFmtId="4" fontId="6" fillId="33" borderId="51" xfId="0" applyNumberFormat="1" applyFont="1" applyFill="1" applyBorder="1" applyAlignment="1" applyProtection="1">
      <alignment/>
      <protection/>
    </xf>
    <xf numFmtId="4" fontId="0" fillId="33" borderId="18" xfId="0" applyNumberFormat="1" applyFill="1" applyBorder="1" applyAlignment="1" applyProtection="1">
      <alignment/>
      <protection/>
    </xf>
    <xf numFmtId="4" fontId="5" fillId="33" borderId="27" xfId="0" applyNumberFormat="1" applyFont="1" applyFill="1" applyBorder="1" applyAlignment="1" applyProtection="1">
      <alignment/>
      <protection/>
    </xf>
    <xf numFmtId="4" fontId="5" fillId="33" borderId="14" xfId="0" applyNumberFormat="1" applyFont="1" applyFill="1" applyBorder="1" applyAlignment="1" applyProtection="1">
      <alignment/>
      <protection/>
    </xf>
    <xf numFmtId="4" fontId="5" fillId="33" borderId="15" xfId="0" applyNumberFormat="1" applyFont="1" applyFill="1" applyBorder="1" applyAlignment="1" applyProtection="1">
      <alignment/>
      <protection/>
    </xf>
    <xf numFmtId="4" fontId="6" fillId="33" borderId="14" xfId="0" applyNumberFormat="1" applyFont="1" applyFill="1" applyBorder="1" applyAlignment="1" applyProtection="1">
      <alignment/>
      <protection/>
    </xf>
    <xf numFmtId="4" fontId="6" fillId="33" borderId="15" xfId="0" applyNumberFormat="1" applyFont="1" applyFill="1" applyBorder="1" applyAlignment="1" applyProtection="1">
      <alignment/>
      <protection/>
    </xf>
    <xf numFmtId="4" fontId="6" fillId="33" borderId="61" xfId="0" applyNumberFormat="1" applyFont="1" applyFill="1" applyBorder="1" applyAlignment="1" applyProtection="1">
      <alignment/>
      <protection/>
    </xf>
    <xf numFmtId="4" fontId="6" fillId="33" borderId="33" xfId="0" applyNumberFormat="1" applyFont="1" applyFill="1" applyBorder="1" applyAlignment="1" applyProtection="1">
      <alignment/>
      <protection/>
    </xf>
    <xf numFmtId="4" fontId="0" fillId="0" borderId="33" xfId="0" applyNumberFormat="1" applyBorder="1" applyAlignment="1" applyProtection="1">
      <alignment/>
      <protection/>
    </xf>
    <xf numFmtId="4" fontId="0" fillId="33" borderId="15" xfId="0" applyNumberFormat="1" applyFill="1" applyBorder="1" applyAlignment="1" applyProtection="1">
      <alignment/>
      <protection/>
    </xf>
    <xf numFmtId="4" fontId="0" fillId="33" borderId="14" xfId="0" applyNumberFormat="1" applyFill="1" applyBorder="1" applyAlignment="1" applyProtection="1">
      <alignment/>
      <protection/>
    </xf>
    <xf numFmtId="4" fontId="6" fillId="33" borderId="16" xfId="0" applyNumberFormat="1" applyFont="1" applyFill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62" xfId="0" applyNumberFormat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0" borderId="56" xfId="0" applyNumberFormat="1" applyBorder="1" applyAlignment="1" applyProtection="1">
      <alignment/>
      <protection/>
    </xf>
    <xf numFmtId="4" fontId="0" fillId="0" borderId="51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4" fontId="0" fillId="0" borderId="47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4" fontId="0" fillId="0" borderId="48" xfId="0" applyNumberFormat="1" applyBorder="1" applyAlignment="1" applyProtection="1">
      <alignment/>
      <protection/>
    </xf>
    <xf numFmtId="4" fontId="0" fillId="0" borderId="63" xfId="0" applyNumberFormat="1" applyBorder="1" applyAlignment="1" applyProtection="1">
      <alignment/>
      <protection/>
    </xf>
    <xf numFmtId="4" fontId="6" fillId="33" borderId="57" xfId="0" applyNumberFormat="1" applyFont="1" applyFill="1" applyBorder="1" applyAlignment="1" applyProtection="1">
      <alignment/>
      <protection/>
    </xf>
    <xf numFmtId="4" fontId="6" fillId="33" borderId="18" xfId="0" applyNumberFormat="1" applyFont="1" applyFill="1" applyBorder="1" applyAlignment="1" applyProtection="1">
      <alignment/>
      <protection/>
    </xf>
    <xf numFmtId="4" fontId="6" fillId="33" borderId="56" xfId="0" applyNumberFormat="1" applyFont="1" applyFill="1" applyBorder="1" applyAlignment="1" applyProtection="1">
      <alignment/>
      <protection/>
    </xf>
    <xf numFmtId="4" fontId="0" fillId="33" borderId="19" xfId="0" applyNumberFormat="1" applyFill="1" applyBorder="1" applyAlignment="1" applyProtection="1">
      <alignment/>
      <protection/>
    </xf>
    <xf numFmtId="4" fontId="6" fillId="33" borderId="19" xfId="0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 applyProtection="1">
      <alignment horizontal="right" wrapText="1"/>
      <protection/>
    </xf>
    <xf numFmtId="4" fontId="0" fillId="33" borderId="0" xfId="0" applyNumberFormat="1" applyFill="1" applyBorder="1" applyAlignment="1" applyProtection="1">
      <alignment horizontal="right" wrapText="1"/>
      <protection/>
    </xf>
    <xf numFmtId="4" fontId="0" fillId="33" borderId="18" xfId="0" applyNumberFormat="1" applyFill="1" applyBorder="1" applyAlignment="1" applyProtection="1">
      <alignment horizontal="right" wrapText="1"/>
      <protection/>
    </xf>
    <xf numFmtId="4" fontId="0" fillId="33" borderId="13" xfId="0" applyNumberFormat="1" applyFill="1" applyBorder="1" applyAlignment="1" applyProtection="1">
      <alignment horizontal="right" wrapText="1"/>
      <protection/>
    </xf>
    <xf numFmtId="4" fontId="0" fillId="0" borderId="49" xfId="42" applyNumberFormat="1" applyFont="1" applyBorder="1" applyAlignment="1" applyProtection="1">
      <alignment horizontal="right" wrapText="1"/>
      <protection/>
    </xf>
    <xf numFmtId="4" fontId="0" fillId="0" borderId="10" xfId="42" applyNumberFormat="1" applyFont="1" applyBorder="1" applyAlignment="1" applyProtection="1">
      <alignment horizontal="right" wrapText="1"/>
      <protection/>
    </xf>
    <xf numFmtId="4" fontId="0" fillId="0" borderId="17" xfId="42" applyNumberFormat="1" applyFont="1" applyBorder="1" applyAlignment="1" applyProtection="1">
      <alignment horizontal="right" wrapText="1"/>
      <protection/>
    </xf>
    <xf numFmtId="4" fontId="0" fillId="0" borderId="11" xfId="42" applyNumberFormat="1" applyFont="1" applyBorder="1" applyAlignment="1" applyProtection="1">
      <alignment horizontal="right" wrapText="1"/>
      <protection/>
    </xf>
    <xf numFmtId="4" fontId="0" fillId="0" borderId="12" xfId="42" applyNumberFormat="1" applyFont="1" applyBorder="1" applyAlignment="1" applyProtection="1">
      <alignment horizontal="right" wrapText="1"/>
      <protection/>
    </xf>
    <xf numFmtId="4" fontId="0" fillId="0" borderId="0" xfId="42" applyNumberFormat="1" applyFont="1" applyBorder="1" applyAlignment="1" applyProtection="1">
      <alignment horizontal="right" wrapText="1"/>
      <protection/>
    </xf>
    <xf numFmtId="4" fontId="0" fillId="0" borderId="18" xfId="42" applyNumberFormat="1" applyFont="1" applyBorder="1" applyAlignment="1" applyProtection="1">
      <alignment horizontal="right" wrapText="1"/>
      <protection/>
    </xf>
    <xf numFmtId="4" fontId="0" fillId="0" borderId="13" xfId="42" applyNumberFormat="1" applyFont="1" applyBorder="1" applyAlignment="1" applyProtection="1">
      <alignment horizontal="right" wrapText="1"/>
      <protection/>
    </xf>
    <xf numFmtId="4" fontId="0" fillId="0" borderId="47" xfId="42" applyNumberFormat="1" applyFont="1" applyBorder="1" applyAlignment="1" applyProtection="1">
      <alignment horizontal="right" wrapText="1"/>
      <protection/>
    </xf>
    <xf numFmtId="4" fontId="0" fillId="0" borderId="28" xfId="42" applyNumberFormat="1" applyFont="1" applyBorder="1" applyAlignment="1" applyProtection="1">
      <alignment horizontal="right" wrapText="1"/>
      <protection/>
    </xf>
    <xf numFmtId="4" fontId="0" fillId="0" borderId="48" xfId="42" applyNumberFormat="1" applyFont="1" applyBorder="1" applyAlignment="1" applyProtection="1">
      <alignment horizontal="right" wrapText="1"/>
      <protection/>
    </xf>
    <xf numFmtId="4" fontId="0" fillId="0" borderId="63" xfId="42" applyNumberFormat="1" applyFont="1" applyBorder="1" applyAlignment="1" applyProtection="1">
      <alignment horizontal="right" wrapText="1"/>
      <protection/>
    </xf>
    <xf numFmtId="4" fontId="0" fillId="0" borderId="10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49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/>
      <protection/>
    </xf>
    <xf numFmtId="4" fontId="0" fillId="0" borderId="47" xfId="0" applyNumberFormat="1" applyFont="1" applyBorder="1" applyAlignment="1" applyProtection="1">
      <alignment/>
      <protection/>
    </xf>
    <xf numFmtId="4" fontId="0" fillId="0" borderId="28" xfId="0" applyNumberFormat="1" applyFont="1" applyBorder="1" applyAlignment="1" applyProtection="1">
      <alignment/>
      <protection/>
    </xf>
    <xf numFmtId="4" fontId="0" fillId="0" borderId="48" xfId="0" applyNumberFormat="1" applyFont="1" applyBorder="1" applyAlignment="1" applyProtection="1">
      <alignment/>
      <protection/>
    </xf>
    <xf numFmtId="4" fontId="0" fillId="0" borderId="63" xfId="0" applyNumberFormat="1" applyFont="1" applyBorder="1" applyAlignment="1" applyProtection="1">
      <alignment/>
      <protection/>
    </xf>
    <xf numFmtId="4" fontId="0" fillId="33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wrapText="1"/>
      <protection/>
    </xf>
    <xf numFmtId="3" fontId="0" fillId="0" borderId="0" xfId="57" applyNumberFormat="1" applyFont="1" applyBorder="1" applyAlignment="1" applyProtection="1" quotePrefix="1">
      <alignment horizontal="right"/>
      <protection/>
    </xf>
    <xf numFmtId="3" fontId="16" fillId="0" borderId="0" xfId="57" applyNumberFormat="1" applyFont="1" applyBorder="1" applyAlignment="1" applyProtection="1" quotePrefix="1">
      <alignment horizontal="right"/>
      <protection/>
    </xf>
    <xf numFmtId="4" fontId="0" fillId="33" borderId="12" xfId="0" applyNumberFormat="1" applyFont="1" applyFill="1" applyBorder="1" applyAlignment="1" applyProtection="1">
      <alignment horizontal="right" wrapText="1"/>
      <protection/>
    </xf>
    <xf numFmtId="4" fontId="0" fillId="33" borderId="0" xfId="0" applyNumberFormat="1" applyFont="1" applyFill="1" applyBorder="1" applyAlignment="1" applyProtection="1">
      <alignment horizontal="right" wrapText="1"/>
      <protection/>
    </xf>
    <xf numFmtId="4" fontId="0" fillId="33" borderId="18" xfId="0" applyNumberFormat="1" applyFont="1" applyFill="1" applyBorder="1" applyAlignment="1" applyProtection="1">
      <alignment horizontal="right" wrapText="1"/>
      <protection/>
    </xf>
    <xf numFmtId="4" fontId="0" fillId="33" borderId="13" xfId="0" applyNumberFormat="1" applyFont="1" applyFill="1" applyBorder="1" applyAlignment="1" applyProtection="1">
      <alignment horizontal="right" wrapText="1"/>
      <protection/>
    </xf>
    <xf numFmtId="4" fontId="0" fillId="33" borderId="62" xfId="0" applyNumberFormat="1" applyFont="1" applyFill="1" applyBorder="1" applyAlignment="1" applyProtection="1">
      <alignment horizontal="right" wrapText="1"/>
      <protection/>
    </xf>
    <xf numFmtId="4" fontId="0" fillId="33" borderId="58" xfId="0" applyNumberFormat="1" applyFont="1" applyFill="1" applyBorder="1" applyAlignment="1" applyProtection="1">
      <alignment horizontal="right" wrapText="1"/>
      <protection/>
    </xf>
    <xf numFmtId="4" fontId="0" fillId="33" borderId="61" xfId="0" applyNumberFormat="1" applyFill="1" applyBorder="1" applyAlignment="1" applyProtection="1">
      <alignment horizontal="right" wrapText="1"/>
      <protection/>
    </xf>
    <xf numFmtId="4" fontId="0" fillId="33" borderId="61" xfId="0" applyNumberFormat="1" applyFill="1" applyBorder="1" applyAlignment="1" applyProtection="1">
      <alignment/>
      <protection/>
    </xf>
    <xf numFmtId="4" fontId="0" fillId="33" borderId="33" xfId="0" applyNumberFormat="1" applyFill="1" applyBorder="1" applyAlignment="1" applyProtection="1">
      <alignment/>
      <protection/>
    </xf>
    <xf numFmtId="4" fontId="0" fillId="33" borderId="33" xfId="0" applyNumberFormat="1" applyFill="1" applyBorder="1" applyAlignment="1" applyProtection="1">
      <alignment horizontal="right" wrapText="1"/>
      <protection/>
    </xf>
    <xf numFmtId="3" fontId="20" fillId="0" borderId="0" xfId="58" applyNumberFormat="1" applyFont="1" applyBorder="1" applyProtection="1" quotePrefix="1">
      <alignment/>
      <protection/>
    </xf>
    <xf numFmtId="4" fontId="0" fillId="0" borderId="12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59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 locked="0"/>
    </xf>
    <xf numFmtId="4" fontId="0" fillId="0" borderId="60" xfId="0" applyNumberFormat="1" applyBorder="1" applyAlignment="1" applyProtection="1">
      <alignment/>
      <protection locked="0"/>
    </xf>
    <xf numFmtId="4" fontId="0" fillId="0" borderId="62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/>
    </xf>
    <xf numFmtId="0" fontId="8" fillId="0" borderId="0" xfId="58" applyFont="1" applyProtection="1">
      <alignment/>
      <protection/>
    </xf>
    <xf numFmtId="4" fontId="0" fillId="0" borderId="12" xfId="0" applyNumberFormat="1" applyBorder="1" applyAlignment="1" applyProtection="1">
      <alignment horizontal="right" wrapText="1"/>
      <protection locked="0"/>
    </xf>
    <xf numFmtId="4" fontId="0" fillId="0" borderId="0" xfId="0" applyNumberFormat="1" applyBorder="1" applyAlignment="1" applyProtection="1">
      <alignment horizontal="right" wrapText="1"/>
      <protection locked="0"/>
    </xf>
    <xf numFmtId="4" fontId="0" fillId="0" borderId="12" xfId="0" applyNumberFormat="1" applyFill="1" applyBorder="1" applyAlignment="1" applyProtection="1">
      <alignment horizontal="right" wrapText="1"/>
      <protection locked="0"/>
    </xf>
    <xf numFmtId="4" fontId="0" fillId="0" borderId="18" xfId="0" applyNumberFormat="1" applyFill="1" applyBorder="1" applyAlignment="1" applyProtection="1">
      <alignment horizontal="right" wrapText="1"/>
      <protection locked="0"/>
    </xf>
    <xf numFmtId="4" fontId="0" fillId="0" borderId="13" xfId="0" applyNumberFormat="1" applyFill="1" applyBorder="1" applyAlignment="1" applyProtection="1">
      <alignment horizontal="right" wrapText="1"/>
      <protection locked="0"/>
    </xf>
    <xf numFmtId="4" fontId="0" fillId="0" borderId="0" xfId="0" applyNumberFormat="1" applyFill="1" applyBorder="1" applyAlignment="1" applyProtection="1">
      <alignment horizontal="right" wrapText="1"/>
      <protection locked="0"/>
    </xf>
    <xf numFmtId="4" fontId="0" fillId="0" borderId="62" xfId="0" applyNumberFormat="1" applyBorder="1" applyAlignment="1" applyProtection="1">
      <alignment horizontal="right" wrapText="1"/>
      <protection locked="0"/>
    </xf>
    <xf numFmtId="4" fontId="0" fillId="0" borderId="58" xfId="0" applyNumberFormat="1" applyBorder="1" applyAlignment="1" applyProtection="1">
      <alignment horizontal="right" wrapText="1"/>
      <protection locked="0"/>
    </xf>
    <xf numFmtId="4" fontId="0" fillId="0" borderId="37" xfId="0" applyNumberFormat="1" applyBorder="1" applyAlignment="1" applyProtection="1">
      <alignment horizontal="right" wrapText="1"/>
      <protection locked="0"/>
    </xf>
    <xf numFmtId="4" fontId="0" fillId="0" borderId="64" xfId="0" applyNumberFormat="1" applyBorder="1" applyAlignment="1" applyProtection="1">
      <alignment horizontal="right" wrapText="1"/>
      <protection locked="0"/>
    </xf>
    <xf numFmtId="4" fontId="0" fillId="0" borderId="18" xfId="0" applyNumberFormat="1" applyBorder="1" applyAlignment="1" applyProtection="1">
      <alignment horizontal="right" wrapText="1"/>
      <protection locked="0"/>
    </xf>
    <xf numFmtId="4" fontId="0" fillId="0" borderId="13" xfId="0" applyNumberFormat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65" xfId="0" applyNumberFormat="1" applyFont="1" applyFill="1" applyBorder="1" applyAlignment="1" applyProtection="1">
      <alignment horizontal="right" wrapText="1"/>
      <protection locked="0"/>
    </xf>
    <xf numFmtId="4" fontId="0" fillId="0" borderId="66" xfId="0" applyNumberFormat="1" applyFont="1" applyFill="1" applyBorder="1" applyAlignment="1" applyProtection="1">
      <alignment horizontal="right" wrapText="1"/>
      <protection locked="0"/>
    </xf>
    <xf numFmtId="4" fontId="0" fillId="0" borderId="46" xfId="0" applyNumberFormat="1" applyFont="1" applyFill="1" applyBorder="1" applyAlignment="1" applyProtection="1">
      <alignment horizontal="right" wrapText="1"/>
      <protection locked="0"/>
    </xf>
    <xf numFmtId="4" fontId="0" fillId="0" borderId="67" xfId="0" applyNumberFormat="1" applyFont="1" applyFill="1" applyBorder="1" applyAlignment="1" applyProtection="1">
      <alignment horizontal="right" wrapText="1"/>
      <protection locked="0"/>
    </xf>
    <xf numFmtId="4" fontId="0" fillId="0" borderId="58" xfId="0" applyNumberFormat="1" applyFont="1" applyFill="1" applyBorder="1" applyAlignment="1" applyProtection="1">
      <alignment horizontal="right" wrapText="1"/>
      <protection locked="0"/>
    </xf>
    <xf numFmtId="4" fontId="0" fillId="0" borderId="37" xfId="0" applyNumberFormat="1" applyFont="1" applyFill="1" applyBorder="1" applyAlignment="1" applyProtection="1">
      <alignment horizontal="right" wrapText="1"/>
      <protection locked="0"/>
    </xf>
    <xf numFmtId="4" fontId="0" fillId="0" borderId="64" xfId="0" applyNumberFormat="1" applyFont="1" applyFill="1" applyBorder="1" applyAlignment="1" applyProtection="1">
      <alignment horizontal="right" wrapText="1"/>
      <protection locked="0"/>
    </xf>
    <xf numFmtId="4" fontId="0" fillId="0" borderId="33" xfId="0" applyNumberFormat="1" applyBorder="1" applyAlignment="1" applyProtection="1">
      <alignment horizontal="right" wrapText="1"/>
      <protection locked="0"/>
    </xf>
    <xf numFmtId="4" fontId="0" fillId="0" borderId="68" xfId="0" applyNumberFormat="1" applyBorder="1" applyAlignment="1" applyProtection="1">
      <alignment/>
      <protection locked="0"/>
    </xf>
    <xf numFmtId="4" fontId="0" fillId="0" borderId="69" xfId="0" applyNumberFormat="1" applyBorder="1" applyAlignment="1" applyProtection="1">
      <alignment/>
      <protection locked="0"/>
    </xf>
    <xf numFmtId="3" fontId="0" fillId="34" borderId="0" xfId="0" applyNumberFormat="1" applyFont="1" applyFill="1" applyBorder="1" applyAlignment="1" applyProtection="1">
      <alignment/>
      <protection/>
    </xf>
    <xf numFmtId="3" fontId="1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ont="1" applyFill="1" applyBorder="1" applyAlignment="1" applyProtection="1">
      <alignment horizontal="right"/>
      <protection/>
    </xf>
    <xf numFmtId="4" fontId="0" fillId="34" borderId="0" xfId="0" applyNumberFormat="1" applyFont="1" applyFill="1" applyBorder="1" applyAlignment="1" applyProtection="1">
      <alignment/>
      <protection/>
    </xf>
    <xf numFmtId="4" fontId="5" fillId="34" borderId="0" xfId="0" applyNumberFormat="1" applyFont="1" applyFill="1" applyBorder="1" applyAlignment="1" applyProtection="1">
      <alignment/>
      <protection/>
    </xf>
    <xf numFmtId="4" fontId="6" fillId="34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quotePrefix="1">
      <alignment/>
    </xf>
    <xf numFmtId="4" fontId="0" fillId="0" borderId="50" xfId="0" applyNumberFormat="1" applyFont="1" applyBorder="1" applyAlignment="1" applyProtection="1">
      <alignment/>
      <protection locked="0"/>
    </xf>
    <xf numFmtId="4" fontId="0" fillId="0" borderId="27" xfId="0" applyNumberFormat="1" applyFont="1" applyBorder="1" applyAlignment="1" applyProtection="1">
      <alignment/>
      <protection locked="0"/>
    </xf>
    <xf numFmtId="4" fontId="0" fillId="0" borderId="60" xfId="0" applyNumberFormat="1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17" fillId="0" borderId="0" xfId="0" applyNumberFormat="1" applyFont="1" applyBorder="1" applyAlignment="1" applyProtection="1" quotePrefix="1">
      <alignment horizontal="right" wrapText="1"/>
      <protection/>
    </xf>
    <xf numFmtId="3" fontId="0" fillId="0" borderId="0" xfId="0" applyNumberFormat="1" applyFont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3" fontId="0" fillId="0" borderId="12" xfId="0" applyNumberFormat="1" applyFont="1" applyBorder="1" applyAlignment="1" applyProtection="1" quotePrefix="1">
      <alignment horizontal="left" vertical="center" wrapText="1"/>
      <protection/>
    </xf>
    <xf numFmtId="3" fontId="0" fillId="0" borderId="0" xfId="0" applyNumberFormat="1" applyFont="1" applyBorder="1" applyAlignment="1" applyProtection="1">
      <alignment horizontal="left" vertical="center" wrapText="1"/>
      <protection/>
    </xf>
    <xf numFmtId="3" fontId="0" fillId="0" borderId="0" xfId="0" applyNumberFormat="1" applyFont="1" applyBorder="1" applyAlignment="1" applyProtection="1" quotePrefix="1">
      <alignment horizontal="left"/>
      <protection/>
    </xf>
    <xf numFmtId="3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0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wrapText="1"/>
      <protection/>
    </xf>
    <xf numFmtId="3" fontId="0" fillId="0" borderId="14" xfId="0" applyNumberFormat="1" applyFont="1" applyBorder="1" applyAlignment="1" applyProtection="1">
      <alignment horizontal="right" wrapText="1"/>
      <protection/>
    </xf>
    <xf numFmtId="3" fontId="0" fillId="0" borderId="15" xfId="0" applyNumberFormat="1" applyFont="1" applyBorder="1" applyAlignment="1" applyProtection="1">
      <alignment horizontal="right" wrapText="1"/>
      <protection/>
    </xf>
    <xf numFmtId="3" fontId="0" fillId="0" borderId="16" xfId="0" applyNumberFormat="1" applyFont="1" applyBorder="1" applyAlignment="1" applyProtection="1">
      <alignment horizontal="right" wrapText="1"/>
      <protection/>
    </xf>
    <xf numFmtId="3" fontId="8" fillId="0" borderId="57" xfId="0" applyNumberFormat="1" applyFont="1" applyBorder="1" applyAlignment="1" applyProtection="1">
      <alignment horizontal="right"/>
      <protection/>
    </xf>
    <xf numFmtId="4" fontId="0" fillId="34" borderId="50" xfId="0" applyNumberFormat="1" applyFont="1" applyFill="1" applyBorder="1" applyAlignment="1" applyProtection="1">
      <alignment/>
      <protection locked="0"/>
    </xf>
    <xf numFmtId="4" fontId="0" fillId="34" borderId="70" xfId="0" applyNumberFormat="1" applyFont="1" applyFill="1" applyBorder="1" applyAlignment="1" applyProtection="1">
      <alignment/>
      <protection locked="0"/>
    </xf>
    <xf numFmtId="4" fontId="0" fillId="34" borderId="27" xfId="0" applyNumberFormat="1" applyFont="1" applyFill="1" applyBorder="1" applyAlignment="1" applyProtection="1">
      <alignment/>
      <protection locked="0"/>
    </xf>
    <xf numFmtId="4" fontId="0" fillId="34" borderId="57" xfId="0" applyNumberFormat="1" applyFont="1" applyFill="1" applyBorder="1" applyAlignment="1" applyProtection="1">
      <alignment/>
      <protection locked="0"/>
    </xf>
    <xf numFmtId="4" fontId="0" fillId="34" borderId="60" xfId="0" applyNumberFormat="1" applyFont="1" applyFill="1" applyBorder="1" applyAlignment="1" applyProtection="1">
      <alignment/>
      <protection locked="0"/>
    </xf>
    <xf numFmtId="3" fontId="8" fillId="0" borderId="18" xfId="0" applyNumberFormat="1" applyFont="1" applyBorder="1" applyAlignment="1" applyProtection="1">
      <alignment horizontal="right"/>
      <protection/>
    </xf>
    <xf numFmtId="4" fontId="0" fillId="34" borderId="12" xfId="0" applyNumberFormat="1" applyFont="1" applyFill="1" applyBorder="1" applyAlignment="1" applyProtection="1">
      <alignment/>
      <protection/>
    </xf>
    <xf numFmtId="4" fontId="0" fillId="34" borderId="71" xfId="0" applyNumberFormat="1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4" fontId="0" fillId="34" borderId="18" xfId="0" applyNumberFormat="1" applyFont="1" applyFill="1" applyBorder="1" applyAlignment="1" applyProtection="1">
      <alignment/>
      <protection locked="0"/>
    </xf>
    <xf numFmtId="4" fontId="0" fillId="34" borderId="13" xfId="0" applyNumberFormat="1" applyFont="1" applyFill="1" applyBorder="1" applyAlignment="1" applyProtection="1">
      <alignment/>
      <protection locked="0"/>
    </xf>
    <xf numFmtId="3" fontId="8" fillId="0" borderId="37" xfId="0" applyNumberFormat="1" applyFont="1" applyBorder="1" applyAlignment="1" applyProtection="1">
      <alignment horizontal="right"/>
      <protection/>
    </xf>
    <xf numFmtId="4" fontId="0" fillId="33" borderId="62" xfId="0" applyNumberFormat="1" applyFont="1" applyFill="1" applyBorder="1" applyAlignment="1" applyProtection="1">
      <alignment/>
      <protection/>
    </xf>
    <xf numFmtId="4" fontId="0" fillId="33" borderId="41" xfId="0" applyNumberFormat="1" applyFont="1" applyFill="1" applyBorder="1" applyAlignment="1" applyProtection="1">
      <alignment/>
      <protection/>
    </xf>
    <xf numFmtId="3" fontId="8" fillId="0" borderId="56" xfId="0" applyNumberFormat="1" applyFont="1" applyBorder="1" applyAlignment="1" applyProtection="1">
      <alignment horizontal="right"/>
      <protection/>
    </xf>
    <xf numFmtId="4" fontId="0" fillId="34" borderId="59" xfId="0" applyNumberFormat="1" applyFont="1" applyFill="1" applyBorder="1" applyAlignment="1" applyProtection="1">
      <alignment/>
      <protection locked="0"/>
    </xf>
    <xf numFmtId="4" fontId="0" fillId="34" borderId="72" xfId="0" applyNumberFormat="1" applyFont="1" applyFill="1" applyBorder="1" applyAlignment="1" applyProtection="1">
      <alignment/>
      <protection locked="0"/>
    </xf>
    <xf numFmtId="4" fontId="0" fillId="34" borderId="35" xfId="0" applyNumberFormat="1" applyFont="1" applyFill="1" applyBorder="1" applyAlignment="1" applyProtection="1">
      <alignment/>
      <protection locked="0"/>
    </xf>
    <xf numFmtId="4" fontId="0" fillId="34" borderId="56" xfId="0" applyNumberFormat="1" applyFont="1" applyFill="1" applyBorder="1" applyAlignment="1" applyProtection="1">
      <alignment/>
      <protection locked="0"/>
    </xf>
    <xf numFmtId="4" fontId="0" fillId="34" borderId="51" xfId="0" applyNumberFormat="1" applyFont="1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4" fontId="0" fillId="33" borderId="40" xfId="0" applyNumberFormat="1" applyFont="1" applyFill="1" applyBorder="1" applyAlignment="1" applyProtection="1">
      <alignment/>
      <protection/>
    </xf>
    <xf numFmtId="3" fontId="8" fillId="0" borderId="17" xfId="0" applyNumberFormat="1" applyFont="1" applyBorder="1" applyAlignment="1" applyProtection="1">
      <alignment horizontal="right"/>
      <protection/>
    </xf>
    <xf numFmtId="4" fontId="0" fillId="0" borderId="73" xfId="0" applyNumberFormat="1" applyFont="1" applyBorder="1" applyAlignment="1" applyProtection="1">
      <alignment/>
      <protection/>
    </xf>
    <xf numFmtId="4" fontId="0" fillId="0" borderId="74" xfId="0" applyNumberFormat="1" applyFont="1" applyBorder="1" applyAlignment="1" applyProtection="1">
      <alignment/>
      <protection/>
    </xf>
    <xf numFmtId="4" fontId="0" fillId="0" borderId="75" xfId="0" applyNumberFormat="1" applyFont="1" applyBorder="1" applyAlignment="1" applyProtection="1">
      <alignment/>
      <protection/>
    </xf>
    <xf numFmtId="4" fontId="0" fillId="0" borderId="76" xfId="0" applyNumberFormat="1" applyFont="1" applyBorder="1" applyAlignment="1" applyProtection="1">
      <alignment/>
      <protection/>
    </xf>
    <xf numFmtId="4" fontId="0" fillId="0" borderId="40" xfId="0" applyNumberFormat="1" applyFont="1" applyBorder="1" applyAlignment="1" applyProtection="1">
      <alignment/>
      <protection/>
    </xf>
    <xf numFmtId="4" fontId="0" fillId="0" borderId="77" xfId="0" applyNumberFormat="1" applyFont="1" applyBorder="1" applyAlignment="1" applyProtection="1">
      <alignment/>
      <protection/>
    </xf>
    <xf numFmtId="4" fontId="0" fillId="0" borderId="78" xfId="0" applyNumberFormat="1" applyFont="1" applyBorder="1" applyAlignment="1" applyProtection="1">
      <alignment/>
      <protection/>
    </xf>
    <xf numFmtId="4" fontId="0" fillId="0" borderId="79" xfId="0" applyNumberFormat="1" applyFont="1" applyBorder="1" applyAlignment="1" applyProtection="1">
      <alignment/>
      <protection/>
    </xf>
    <xf numFmtId="4" fontId="0" fillId="33" borderId="18" xfId="0" applyNumberFormat="1" applyFont="1" applyFill="1" applyBorder="1" applyAlignment="1" applyProtection="1">
      <alignment/>
      <protection/>
    </xf>
    <xf numFmtId="4" fontId="0" fillId="0" borderId="62" xfId="0" applyNumberFormat="1" applyFont="1" applyBorder="1" applyAlignment="1" applyProtection="1">
      <alignment/>
      <protection/>
    </xf>
    <xf numFmtId="4" fontId="0" fillId="0" borderId="80" xfId="0" applyNumberFormat="1" applyFont="1" applyBorder="1" applyAlignment="1" applyProtection="1">
      <alignment/>
      <protection/>
    </xf>
    <xf numFmtId="4" fontId="0" fillId="0" borderId="81" xfId="0" applyNumberFormat="1" applyFont="1" applyBorder="1" applyAlignment="1" applyProtection="1">
      <alignment/>
      <protection/>
    </xf>
    <xf numFmtId="4" fontId="0" fillId="0" borderId="82" xfId="0" applyNumberFormat="1" applyFont="1" applyBorder="1" applyAlignment="1" applyProtection="1">
      <alignment/>
      <protection/>
    </xf>
    <xf numFmtId="4" fontId="0" fillId="0" borderId="59" xfId="0" applyNumberFormat="1" applyFont="1" applyBorder="1" applyAlignment="1" applyProtection="1">
      <alignment/>
      <protection/>
    </xf>
    <xf numFmtId="4" fontId="0" fillId="0" borderId="83" xfId="0" applyNumberFormat="1" applyFont="1" applyBorder="1" applyAlignment="1" applyProtection="1">
      <alignment/>
      <protection/>
    </xf>
    <xf numFmtId="4" fontId="0" fillId="0" borderId="84" xfId="0" applyNumberFormat="1" applyFont="1" applyBorder="1" applyAlignment="1" applyProtection="1">
      <alignment/>
      <protection/>
    </xf>
    <xf numFmtId="4" fontId="0" fillId="0" borderId="85" xfId="0" applyNumberFormat="1" applyFont="1" applyBorder="1" applyAlignment="1" applyProtection="1">
      <alignment/>
      <protection/>
    </xf>
    <xf numFmtId="4" fontId="0" fillId="0" borderId="86" xfId="0" applyNumberFormat="1" applyFont="1" applyBorder="1" applyAlignment="1" applyProtection="1">
      <alignment/>
      <protection/>
    </xf>
    <xf numFmtId="3" fontId="22" fillId="0" borderId="48" xfId="0" applyNumberFormat="1" applyFont="1" applyFill="1" applyBorder="1" applyAlignment="1" applyProtection="1">
      <alignment horizontal="right"/>
      <protection/>
    </xf>
    <xf numFmtId="4" fontId="0" fillId="34" borderId="87" xfId="0" applyNumberFormat="1" applyFont="1" applyFill="1" applyBorder="1" applyAlignment="1" applyProtection="1">
      <alignment/>
      <protection locked="0"/>
    </xf>
    <xf numFmtId="4" fontId="0" fillId="34" borderId="88" xfId="0" applyNumberFormat="1" applyFont="1" applyFill="1" applyBorder="1" applyAlignment="1" applyProtection="1">
      <alignment/>
      <protection locked="0"/>
    </xf>
    <xf numFmtId="4" fontId="0" fillId="34" borderId="89" xfId="0" applyNumberFormat="1" applyFont="1" applyFill="1" applyBorder="1" applyAlignment="1" applyProtection="1">
      <alignment/>
      <protection locked="0"/>
    </xf>
    <xf numFmtId="4" fontId="0" fillId="34" borderId="90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50" xfId="0" applyNumberFormat="1" applyFont="1" applyBorder="1" applyAlignment="1" applyProtection="1">
      <alignment horizontal="left"/>
      <protection/>
    </xf>
    <xf numFmtId="3" fontId="0" fillId="0" borderId="27" xfId="0" applyNumberFormat="1" applyFont="1" applyBorder="1" applyAlignment="1" applyProtection="1">
      <alignment horizontal="left"/>
      <protection/>
    </xf>
    <xf numFmtId="3" fontId="0" fillId="0" borderId="27" xfId="0" applyNumberFormat="1" applyFont="1" applyBorder="1" applyAlignment="1" applyProtection="1">
      <alignment/>
      <protection/>
    </xf>
    <xf numFmtId="3" fontId="0" fillId="0" borderId="60" xfId="0" applyNumberFormat="1" applyFont="1" applyBorder="1" applyAlignment="1" applyProtection="1">
      <alignment/>
      <protection/>
    </xf>
    <xf numFmtId="3" fontId="0" fillId="0" borderId="59" xfId="0" applyNumberFormat="1" applyFont="1" applyBorder="1" applyAlignment="1" applyProtection="1">
      <alignment horizontal="right"/>
      <protection/>
    </xf>
    <xf numFmtId="3" fontId="0" fillId="0" borderId="51" xfId="0" applyNumberFormat="1" applyFont="1" applyBorder="1" applyAlignment="1" applyProtection="1">
      <alignment horizontal="right"/>
      <protection/>
    </xf>
    <xf numFmtId="3" fontId="0" fillId="0" borderId="19" xfId="0" applyNumberFormat="1" applyFont="1" applyBorder="1" applyAlignment="1" applyProtection="1">
      <alignment horizontal="right" wrapText="1"/>
      <protection/>
    </xf>
    <xf numFmtId="4" fontId="0" fillId="34" borderId="13" xfId="0" applyNumberFormat="1" applyFont="1" applyFill="1" applyBorder="1" applyAlignment="1" applyProtection="1">
      <alignment/>
      <protection/>
    </xf>
    <xf numFmtId="4" fontId="0" fillId="34" borderId="14" xfId="0" applyNumberFormat="1" applyFont="1" applyFill="1" applyBorder="1" applyAlignment="1" applyProtection="1">
      <alignment/>
      <protection/>
    </xf>
    <xf numFmtId="4" fontId="0" fillId="34" borderId="15" xfId="0" applyNumberFormat="1" applyFont="1" applyFill="1" applyBorder="1" applyAlignment="1" applyProtection="1">
      <alignment/>
      <protection/>
    </xf>
    <xf numFmtId="4" fontId="0" fillId="34" borderId="16" xfId="0" applyNumberFormat="1" applyFont="1" applyFill="1" applyBorder="1" applyAlignment="1" applyProtection="1">
      <alignment/>
      <protection/>
    </xf>
    <xf numFmtId="3" fontId="1" fillId="0" borderId="48" xfId="0" applyNumberFormat="1" applyFont="1" applyFill="1" applyBorder="1" applyAlignment="1" applyProtection="1">
      <alignment horizontal="right"/>
      <protection/>
    </xf>
    <xf numFmtId="4" fontId="0" fillId="34" borderId="47" xfId="0" applyNumberFormat="1" applyFont="1" applyFill="1" applyBorder="1" applyAlignment="1" applyProtection="1">
      <alignment/>
      <protection locked="0"/>
    </xf>
    <xf numFmtId="4" fontId="0" fillId="34" borderId="28" xfId="0" applyNumberFormat="1" applyFont="1" applyFill="1" applyBorder="1" applyAlignment="1" applyProtection="1">
      <alignment/>
      <protection locked="0"/>
    </xf>
    <xf numFmtId="4" fontId="0" fillId="34" borderId="63" xfId="0" applyNumberFormat="1" applyFont="1" applyFill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0" fontId="0" fillId="0" borderId="91" xfId="0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4" fillId="0" borderId="92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3" fontId="4" fillId="0" borderId="50" xfId="0" applyNumberFormat="1" applyFont="1" applyBorder="1" applyAlignment="1" applyProtection="1">
      <alignment horizontal="left"/>
      <protection/>
    </xf>
    <xf numFmtId="3" fontId="4" fillId="0" borderId="27" xfId="0" applyNumberFormat="1" applyFont="1" applyBorder="1" applyAlignment="1" applyProtection="1">
      <alignment horizontal="left"/>
      <protection/>
    </xf>
    <xf numFmtId="3" fontId="4" fillId="0" borderId="23" xfId="0" applyNumberFormat="1" applyFont="1" applyBorder="1" applyAlignment="1" applyProtection="1">
      <alignment horizontal="left"/>
      <protection/>
    </xf>
    <xf numFmtId="3" fontId="4" fillId="0" borderId="24" xfId="0" applyNumberFormat="1" applyFont="1" applyBorder="1" applyAlignment="1" applyProtection="1">
      <alignment horizontal="left"/>
      <protection/>
    </xf>
    <xf numFmtId="3" fontId="4" fillId="0" borderId="35" xfId="0" applyNumberFormat="1" applyFont="1" applyBorder="1" applyAlignment="1" applyProtection="1">
      <alignment horizontal="right"/>
      <protection/>
    </xf>
    <xf numFmtId="3" fontId="0" fillId="0" borderId="31" xfId="0" applyNumberFormat="1" applyFont="1" applyBorder="1" applyAlignment="1" applyProtection="1">
      <alignment wrapText="1"/>
      <protection/>
    </xf>
    <xf numFmtId="3" fontId="8" fillId="0" borderId="30" xfId="0" applyNumberFormat="1" applyFont="1" applyFill="1" applyBorder="1" applyAlignment="1" applyProtection="1">
      <alignment/>
      <protection/>
    </xf>
    <xf numFmtId="3" fontId="0" fillId="0" borderId="32" xfId="0" applyNumberFormat="1" applyFont="1" applyBorder="1" applyAlignment="1" applyProtection="1">
      <alignment/>
      <protection/>
    </xf>
    <xf numFmtId="0" fontId="0" fillId="0" borderId="52" xfId="0" applyBorder="1" applyAlignment="1" applyProtection="1">
      <alignment horizontal="left" vertical="top" wrapText="1"/>
      <protection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tab" xfId="57"/>
    <cellStyle name="Normal_tresul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7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8515625" style="29" customWidth="1"/>
    <col min="2" max="2" width="6.57421875" style="29" customWidth="1"/>
    <col min="3" max="3" width="5.57421875" style="29" customWidth="1"/>
    <col min="4" max="19" width="8.7109375" style="29" customWidth="1"/>
    <col min="20" max="20" width="8.8515625" style="29" customWidth="1"/>
    <col min="21" max="21" width="8.7109375" style="29" customWidth="1"/>
    <col min="22" max="23" width="8.8515625" style="29" customWidth="1"/>
    <col min="24" max="26" width="8.7109375" style="29" customWidth="1"/>
    <col min="27" max="28" width="8.8515625" style="29" customWidth="1"/>
    <col min="29" max="29" width="8.7109375" style="29" customWidth="1"/>
    <col min="30" max="31" width="10.00390625" style="29" customWidth="1"/>
    <col min="32" max="32" width="8.8515625" style="29" customWidth="1"/>
    <col min="33" max="16384" width="9.140625" style="29" customWidth="1"/>
  </cols>
  <sheetData>
    <row r="1" spans="1:14" ht="18">
      <c r="A1" s="84" t="s">
        <v>118</v>
      </c>
      <c r="N1" s="332"/>
    </row>
    <row r="2" spans="1:14" ht="12.75">
      <c r="A2" s="85"/>
      <c r="N2" s="332"/>
    </row>
    <row r="3" spans="1:14" ht="15.75">
      <c r="A3" s="34" t="s">
        <v>0</v>
      </c>
      <c r="N3" s="332"/>
    </row>
    <row r="4" spans="1:14" ht="15.75">
      <c r="A4" s="34" t="s">
        <v>1</v>
      </c>
      <c r="N4" s="332"/>
    </row>
    <row r="5" spans="1:14" ht="15.75">
      <c r="A5" s="34" t="s">
        <v>2</v>
      </c>
      <c r="N5" s="332"/>
    </row>
    <row r="6" spans="1:16" ht="15.75">
      <c r="A6" s="34" t="s">
        <v>3</v>
      </c>
      <c r="J6" s="332"/>
      <c r="K6" s="86"/>
      <c r="L6" s="87"/>
      <c r="N6" s="332"/>
      <c r="P6" s="121"/>
    </row>
    <row r="7" spans="1:16" ht="15.75">
      <c r="A7" s="34"/>
      <c r="K7" s="86"/>
      <c r="L7" s="87"/>
      <c r="P7" s="121"/>
    </row>
    <row r="8" spans="4:24" ht="13.5" thickBot="1">
      <c r="D8" s="349" t="s">
        <v>123</v>
      </c>
      <c r="H8" s="349" t="s">
        <v>123</v>
      </c>
      <c r="L8" s="349" t="s">
        <v>123</v>
      </c>
      <c r="T8" s="349" t="s">
        <v>123</v>
      </c>
      <c r="X8" s="349" t="s">
        <v>123</v>
      </c>
    </row>
    <row r="9" spans="1:32" ht="12.75">
      <c r="A9" s="88"/>
      <c r="B9" s="70"/>
      <c r="C9" s="70"/>
      <c r="D9" s="193">
        <v>1</v>
      </c>
      <c r="E9" s="1"/>
      <c r="F9" s="1"/>
      <c r="G9" s="1"/>
      <c r="H9" s="193">
        <v>2</v>
      </c>
      <c r="I9" s="1"/>
      <c r="J9" s="1"/>
      <c r="K9" s="1"/>
      <c r="L9" s="193">
        <v>3</v>
      </c>
      <c r="M9" s="1"/>
      <c r="N9" s="1"/>
      <c r="O9" s="1"/>
      <c r="P9" s="193">
        <v>4</v>
      </c>
      <c r="Q9" s="1"/>
      <c r="R9" s="1"/>
      <c r="S9" s="1"/>
      <c r="T9" s="193">
        <v>5</v>
      </c>
      <c r="U9" s="1"/>
      <c r="V9" s="1"/>
      <c r="W9" s="20"/>
      <c r="X9" s="194">
        <v>6</v>
      </c>
      <c r="Y9" s="53"/>
      <c r="Z9" s="53"/>
      <c r="AA9" s="53"/>
      <c r="AB9" s="53"/>
      <c r="AC9" s="53"/>
      <c r="AD9" s="53"/>
      <c r="AE9" s="53"/>
      <c r="AF9" s="57"/>
    </row>
    <row r="10" spans="1:32" ht="12.75">
      <c r="A10" s="76"/>
      <c r="B10" s="31"/>
      <c r="C10" s="31"/>
      <c r="D10" s="26"/>
      <c r="E10" s="6"/>
      <c r="F10" s="6"/>
      <c r="G10" s="6"/>
      <c r="H10" s="26"/>
      <c r="I10" s="6"/>
      <c r="J10" s="6"/>
      <c r="K10" s="6"/>
      <c r="L10" s="26"/>
      <c r="M10" s="6"/>
      <c r="N10" s="6"/>
      <c r="O10" s="6"/>
      <c r="P10" s="26"/>
      <c r="Q10" s="6"/>
      <c r="R10" s="6"/>
      <c r="S10" s="6"/>
      <c r="T10" s="26"/>
      <c r="U10" s="6"/>
      <c r="V10" s="6"/>
      <c r="W10" s="21"/>
      <c r="X10" s="41"/>
      <c r="Y10" s="54"/>
      <c r="Z10" s="54"/>
      <c r="AA10" s="54"/>
      <c r="AB10" s="54"/>
      <c r="AC10" s="54"/>
      <c r="AD10" s="54"/>
      <c r="AE10" s="54"/>
      <c r="AF10" s="58"/>
    </row>
    <row r="11" spans="1:32" ht="12.75">
      <c r="A11" s="76"/>
      <c r="B11" s="31"/>
      <c r="C11" s="31"/>
      <c r="D11" s="198" t="s">
        <v>6</v>
      </c>
      <c r="E11" s="199"/>
      <c r="F11" s="199"/>
      <c r="G11" s="199"/>
      <c r="H11" s="198" t="s">
        <v>7</v>
      </c>
      <c r="I11" s="199"/>
      <c r="J11" s="199"/>
      <c r="K11" s="199"/>
      <c r="L11" s="198" t="s">
        <v>8</v>
      </c>
      <c r="M11" s="6"/>
      <c r="N11" s="6"/>
      <c r="O11" s="6"/>
      <c r="P11" s="5" t="s">
        <v>9</v>
      </c>
      <c r="Q11" s="6"/>
      <c r="R11" s="6"/>
      <c r="S11" s="6"/>
      <c r="T11" s="5" t="s">
        <v>10</v>
      </c>
      <c r="U11" s="6"/>
      <c r="V11" s="6"/>
      <c r="W11" s="21"/>
      <c r="X11" s="41" t="s">
        <v>11</v>
      </c>
      <c r="Y11" s="54"/>
      <c r="Z11" s="54"/>
      <c r="AA11" s="54"/>
      <c r="AB11" s="54"/>
      <c r="AC11" s="54"/>
      <c r="AD11" s="54"/>
      <c r="AE11" s="54"/>
      <c r="AF11" s="58"/>
    </row>
    <row r="12" spans="1:32" ht="15" customHeight="1">
      <c r="A12" s="76"/>
      <c r="B12" s="31"/>
      <c r="C12" s="31"/>
      <c r="D12" s="198" t="s">
        <v>119</v>
      </c>
      <c r="E12" s="199"/>
      <c r="F12" s="199"/>
      <c r="G12" s="199"/>
      <c r="H12" s="198" t="s">
        <v>120</v>
      </c>
      <c r="I12" s="199"/>
      <c r="J12" s="199"/>
      <c r="K12" s="199"/>
      <c r="L12" s="198" t="s">
        <v>12</v>
      </c>
      <c r="M12" s="6"/>
      <c r="N12" s="6"/>
      <c r="O12" s="6"/>
      <c r="P12" s="5" t="s">
        <v>121</v>
      </c>
      <c r="Q12" s="6"/>
      <c r="R12" s="6"/>
      <c r="S12" s="6"/>
      <c r="T12" s="5" t="s">
        <v>113</v>
      </c>
      <c r="U12" s="6"/>
      <c r="V12" s="6"/>
      <c r="W12" s="21"/>
      <c r="X12" s="41" t="s">
        <v>13</v>
      </c>
      <c r="Y12" s="54"/>
      <c r="Z12" s="54"/>
      <c r="AA12" s="54"/>
      <c r="AB12" s="54"/>
      <c r="AC12" s="54"/>
      <c r="AD12" s="54"/>
      <c r="AE12" s="54"/>
      <c r="AF12" s="58"/>
    </row>
    <row r="13" spans="1:32" ht="12.75">
      <c r="A13" s="76"/>
      <c r="B13" s="31"/>
      <c r="C13" s="31"/>
      <c r="D13" s="200" t="str">
        <f>"1 December 2002 inclusive"</f>
        <v>1 December 2002 inclusive</v>
      </c>
      <c r="E13" s="201"/>
      <c r="F13" s="201"/>
      <c r="G13" s="201"/>
      <c r="H13" s="202" t="s">
        <v>122</v>
      </c>
      <c r="I13" s="201"/>
      <c r="J13" s="201"/>
      <c r="K13" s="201"/>
      <c r="L13" s="202" t="s">
        <v>14</v>
      </c>
      <c r="M13" s="9"/>
      <c r="N13" s="9"/>
      <c r="O13" s="9"/>
      <c r="P13" s="11" t="s">
        <v>112</v>
      </c>
      <c r="Q13" s="9"/>
      <c r="R13" s="9"/>
      <c r="S13" s="9"/>
      <c r="T13" s="11"/>
      <c r="U13" s="9"/>
      <c r="V13" s="9"/>
      <c r="W13" s="22"/>
      <c r="X13" s="46" t="s">
        <v>114</v>
      </c>
      <c r="Y13" s="55"/>
      <c r="Z13" s="55"/>
      <c r="AA13" s="55"/>
      <c r="AB13" s="55"/>
      <c r="AC13" s="55"/>
      <c r="AD13" s="55"/>
      <c r="AE13" s="55"/>
      <c r="AF13" s="59"/>
    </row>
    <row r="14" spans="1:32" s="95" customFormat="1" ht="12.75" customHeight="1">
      <c r="A14" s="89"/>
      <c r="B14" s="90"/>
      <c r="C14" s="90"/>
      <c r="D14" s="474" t="s">
        <v>15</v>
      </c>
      <c r="E14" s="475"/>
      <c r="F14" s="475"/>
      <c r="H14" s="474" t="s">
        <v>15</v>
      </c>
      <c r="I14" s="475"/>
      <c r="J14" s="475"/>
      <c r="K14" s="113"/>
      <c r="L14" s="474" t="s">
        <v>15</v>
      </c>
      <c r="M14" s="475"/>
      <c r="N14" s="475"/>
      <c r="O14" s="113"/>
      <c r="P14" s="474" t="s">
        <v>15</v>
      </c>
      <c r="Q14" s="475"/>
      <c r="R14" s="475"/>
      <c r="S14" s="113"/>
      <c r="T14" s="474" t="s">
        <v>15</v>
      </c>
      <c r="U14" s="475"/>
      <c r="V14" s="475"/>
      <c r="X14" s="56" t="s">
        <v>16</v>
      </c>
      <c r="Y14" s="60"/>
      <c r="Z14" s="60"/>
      <c r="AA14" s="60"/>
      <c r="AB14" s="60"/>
      <c r="AC14" s="60"/>
      <c r="AD14" s="60"/>
      <c r="AE14" s="60"/>
      <c r="AF14" s="61"/>
    </row>
    <row r="15" spans="1:32" s="95" customFormat="1" ht="12.75" customHeight="1">
      <c r="A15" s="89"/>
      <c r="B15" s="90"/>
      <c r="C15" s="90"/>
      <c r="D15" s="476" t="s">
        <v>17</v>
      </c>
      <c r="E15" s="477"/>
      <c r="F15" s="478"/>
      <c r="G15" s="15"/>
      <c r="H15" s="476" t="s">
        <v>17</v>
      </c>
      <c r="I15" s="477"/>
      <c r="J15" s="478"/>
      <c r="K15" s="15"/>
      <c r="L15" s="476" t="s">
        <v>17</v>
      </c>
      <c r="M15" s="477"/>
      <c r="N15" s="478"/>
      <c r="O15" s="15"/>
      <c r="P15" s="476" t="s">
        <v>17</v>
      </c>
      <c r="Q15" s="477"/>
      <c r="R15" s="478"/>
      <c r="S15" s="15"/>
      <c r="T15" s="476" t="s">
        <v>17</v>
      </c>
      <c r="U15" s="477"/>
      <c r="V15" s="478"/>
      <c r="W15" s="15"/>
      <c r="X15" s="62" t="s">
        <v>18</v>
      </c>
      <c r="Y15" s="63"/>
      <c r="Z15" s="64"/>
      <c r="AA15" s="62" t="s">
        <v>19</v>
      </c>
      <c r="AB15" s="63"/>
      <c r="AC15" s="63"/>
      <c r="AD15" s="62" t="s">
        <v>20</v>
      </c>
      <c r="AE15" s="63"/>
      <c r="AF15" s="65"/>
    </row>
    <row r="16" spans="1:32" s="95" customFormat="1" ht="28.5" customHeight="1">
      <c r="A16" s="89"/>
      <c r="B16" s="90"/>
      <c r="C16" s="90"/>
      <c r="D16" s="91" t="s">
        <v>21</v>
      </c>
      <c r="E16" s="92" t="s">
        <v>22</v>
      </c>
      <c r="F16" s="92" t="s">
        <v>23</v>
      </c>
      <c r="G16" s="15" t="s">
        <v>79</v>
      </c>
      <c r="H16" s="91" t="s">
        <v>21</v>
      </c>
      <c r="I16" s="92" t="s">
        <v>22</v>
      </c>
      <c r="J16" s="92" t="s">
        <v>23</v>
      </c>
      <c r="K16" s="15" t="s">
        <v>79</v>
      </c>
      <c r="L16" s="91" t="s">
        <v>21</v>
      </c>
      <c r="M16" s="92" t="s">
        <v>22</v>
      </c>
      <c r="N16" s="92" t="s">
        <v>23</v>
      </c>
      <c r="O16" s="15" t="s">
        <v>79</v>
      </c>
      <c r="P16" s="91" t="s">
        <v>21</v>
      </c>
      <c r="Q16" s="92" t="s">
        <v>22</v>
      </c>
      <c r="R16" s="92" t="s">
        <v>23</v>
      </c>
      <c r="S16" s="15" t="s">
        <v>79</v>
      </c>
      <c r="T16" s="91" t="s">
        <v>21</v>
      </c>
      <c r="U16" s="92" t="s">
        <v>22</v>
      </c>
      <c r="V16" s="92" t="s">
        <v>23</v>
      </c>
      <c r="W16" s="15" t="s">
        <v>79</v>
      </c>
      <c r="X16" s="93" t="s">
        <v>24</v>
      </c>
      <c r="Y16" s="47" t="s">
        <v>25</v>
      </c>
      <c r="Z16" s="67" t="s">
        <v>26</v>
      </c>
      <c r="AA16" s="94" t="s">
        <v>24</v>
      </c>
      <c r="AB16" s="94" t="s">
        <v>25</v>
      </c>
      <c r="AC16" s="94" t="s">
        <v>27</v>
      </c>
      <c r="AD16" s="93" t="s">
        <v>24</v>
      </c>
      <c r="AE16" s="47" t="s">
        <v>25</v>
      </c>
      <c r="AF16" s="204" t="s">
        <v>27</v>
      </c>
    </row>
    <row r="17" spans="1:32" ht="12.75">
      <c r="A17" s="78" t="s">
        <v>31</v>
      </c>
      <c r="B17" s="73" t="s">
        <v>28</v>
      </c>
      <c r="C17" s="96" t="s">
        <v>29</v>
      </c>
      <c r="D17" s="17" t="s">
        <v>32</v>
      </c>
      <c r="E17" s="18" t="s">
        <v>33</v>
      </c>
      <c r="F17" s="18" t="s">
        <v>34</v>
      </c>
      <c r="G17" s="18" t="s">
        <v>35</v>
      </c>
      <c r="H17" s="17" t="s">
        <v>32</v>
      </c>
      <c r="I17" s="18" t="s">
        <v>33</v>
      </c>
      <c r="J17" s="18" t="s">
        <v>34</v>
      </c>
      <c r="K17" s="18" t="s">
        <v>35</v>
      </c>
      <c r="L17" s="17" t="s">
        <v>32</v>
      </c>
      <c r="M17" s="18" t="s">
        <v>33</v>
      </c>
      <c r="N17" s="18" t="s">
        <v>34</v>
      </c>
      <c r="O17" s="18" t="s">
        <v>35</v>
      </c>
      <c r="P17" s="17" t="s">
        <v>32</v>
      </c>
      <c r="Q17" s="18" t="s">
        <v>33</v>
      </c>
      <c r="R17" s="18" t="s">
        <v>34</v>
      </c>
      <c r="S17" s="18" t="s">
        <v>35</v>
      </c>
      <c r="T17" s="17" t="s">
        <v>32</v>
      </c>
      <c r="U17" s="18" t="s">
        <v>33</v>
      </c>
      <c r="V17" s="18" t="s">
        <v>34</v>
      </c>
      <c r="W17" s="25" t="s">
        <v>35</v>
      </c>
      <c r="X17" s="50" t="s">
        <v>36</v>
      </c>
      <c r="Y17" s="51" t="s">
        <v>37</v>
      </c>
      <c r="Z17" s="66" t="s">
        <v>38</v>
      </c>
      <c r="AA17" s="51" t="s">
        <v>36</v>
      </c>
      <c r="AB17" s="51" t="s">
        <v>37</v>
      </c>
      <c r="AC17" s="51" t="s">
        <v>38</v>
      </c>
      <c r="AD17" s="50" t="s">
        <v>36</v>
      </c>
      <c r="AE17" s="51" t="s">
        <v>37</v>
      </c>
      <c r="AF17" s="52" t="s">
        <v>38</v>
      </c>
    </row>
    <row r="18" spans="1:32" ht="12.75">
      <c r="A18" s="76" t="s">
        <v>44</v>
      </c>
      <c r="B18" s="31"/>
      <c r="C18" s="97" t="s">
        <v>45</v>
      </c>
      <c r="D18" s="333">
        <v>0</v>
      </c>
      <c r="E18" s="334">
        <v>0</v>
      </c>
      <c r="F18" s="334">
        <v>0</v>
      </c>
      <c r="G18" s="335">
        <v>0</v>
      </c>
      <c r="H18" s="333">
        <v>0</v>
      </c>
      <c r="I18" s="335">
        <v>0</v>
      </c>
      <c r="J18" s="335">
        <v>0</v>
      </c>
      <c r="K18" s="335">
        <v>0</v>
      </c>
      <c r="L18" s="333">
        <v>0</v>
      </c>
      <c r="M18" s="335">
        <v>0</v>
      </c>
      <c r="N18" s="335">
        <v>0</v>
      </c>
      <c r="O18" s="335">
        <v>0</v>
      </c>
      <c r="P18" s="225">
        <f aca="true" t="shared" si="0" ref="P18:P53">D18+H18+L18</f>
        <v>0</v>
      </c>
      <c r="Q18" s="226">
        <f aca="true" t="shared" si="1" ref="Q18:Q53">E18+I18+M18</f>
        <v>0</v>
      </c>
      <c r="R18" s="226">
        <f aca="true" t="shared" si="2" ref="R18:R53">F18+J18+N18</f>
        <v>0</v>
      </c>
      <c r="S18" s="226">
        <f aca="true" t="shared" si="3" ref="S18:S53">G18+K18+O18</f>
        <v>0</v>
      </c>
      <c r="T18" s="333">
        <v>0</v>
      </c>
      <c r="U18" s="335">
        <v>0</v>
      </c>
      <c r="V18" s="335">
        <v>0</v>
      </c>
      <c r="W18" s="336">
        <v>0</v>
      </c>
      <c r="X18" s="333">
        <v>0</v>
      </c>
      <c r="Y18" s="335">
        <v>0</v>
      </c>
      <c r="Z18" s="335">
        <v>0</v>
      </c>
      <c r="AA18" s="337">
        <v>0</v>
      </c>
      <c r="AB18" s="335">
        <v>0</v>
      </c>
      <c r="AC18" s="335">
        <v>0</v>
      </c>
      <c r="AD18" s="333">
        <v>0</v>
      </c>
      <c r="AE18" s="335">
        <v>0</v>
      </c>
      <c r="AF18" s="338">
        <v>0</v>
      </c>
    </row>
    <row r="19" spans="1:32" ht="12.75">
      <c r="A19" s="98" t="s">
        <v>46</v>
      </c>
      <c r="B19" s="31"/>
      <c r="C19" s="32" t="s">
        <v>47</v>
      </c>
      <c r="D19" s="333">
        <v>0</v>
      </c>
      <c r="E19" s="335">
        <v>0</v>
      </c>
      <c r="F19" s="335">
        <v>0</v>
      </c>
      <c r="G19" s="335">
        <v>0</v>
      </c>
      <c r="H19" s="333">
        <v>0</v>
      </c>
      <c r="I19" s="335">
        <v>0</v>
      </c>
      <c r="J19" s="335">
        <v>0</v>
      </c>
      <c r="K19" s="335">
        <v>0</v>
      </c>
      <c r="L19" s="333">
        <v>0</v>
      </c>
      <c r="M19" s="335">
        <v>0</v>
      </c>
      <c r="N19" s="335">
        <v>0</v>
      </c>
      <c r="O19" s="335">
        <v>0</v>
      </c>
      <c r="P19" s="225">
        <f t="shared" si="0"/>
        <v>0</v>
      </c>
      <c r="Q19" s="226">
        <f t="shared" si="1"/>
        <v>0</v>
      </c>
      <c r="R19" s="226">
        <f t="shared" si="2"/>
        <v>0</v>
      </c>
      <c r="S19" s="226">
        <f t="shared" si="3"/>
        <v>0</v>
      </c>
      <c r="T19" s="333">
        <v>0</v>
      </c>
      <c r="U19" s="335">
        <v>0</v>
      </c>
      <c r="V19" s="335">
        <v>0</v>
      </c>
      <c r="W19" s="336">
        <v>0</v>
      </c>
      <c r="X19" s="333">
        <v>0</v>
      </c>
      <c r="Y19" s="335">
        <v>0</v>
      </c>
      <c r="Z19" s="335">
        <v>0</v>
      </c>
      <c r="AA19" s="333">
        <v>0</v>
      </c>
      <c r="AB19" s="335">
        <v>0</v>
      </c>
      <c r="AC19" s="335">
        <v>0</v>
      </c>
      <c r="AD19" s="333">
        <v>0</v>
      </c>
      <c r="AE19" s="335">
        <v>0</v>
      </c>
      <c r="AF19" s="338">
        <v>0</v>
      </c>
    </row>
    <row r="20" spans="1:32" ht="12.75">
      <c r="A20" s="76"/>
      <c r="B20" s="31"/>
      <c r="C20" s="32" t="s">
        <v>48</v>
      </c>
      <c r="D20" s="333">
        <v>0</v>
      </c>
      <c r="E20" s="335">
        <v>0</v>
      </c>
      <c r="F20" s="335">
        <v>0</v>
      </c>
      <c r="G20" s="335">
        <v>0</v>
      </c>
      <c r="H20" s="333">
        <v>0</v>
      </c>
      <c r="I20" s="335">
        <v>0</v>
      </c>
      <c r="J20" s="335">
        <v>0</v>
      </c>
      <c r="K20" s="335">
        <v>0</v>
      </c>
      <c r="L20" s="333">
        <v>0</v>
      </c>
      <c r="M20" s="335">
        <v>0</v>
      </c>
      <c r="N20" s="335">
        <v>0</v>
      </c>
      <c r="O20" s="335">
        <v>0</v>
      </c>
      <c r="P20" s="225">
        <f t="shared" si="0"/>
        <v>0</v>
      </c>
      <c r="Q20" s="226">
        <f t="shared" si="1"/>
        <v>0</v>
      </c>
      <c r="R20" s="226">
        <f t="shared" si="2"/>
        <v>0</v>
      </c>
      <c r="S20" s="226">
        <f t="shared" si="3"/>
        <v>0</v>
      </c>
      <c r="T20" s="333">
        <v>0</v>
      </c>
      <c r="U20" s="335">
        <v>0</v>
      </c>
      <c r="V20" s="335">
        <v>0</v>
      </c>
      <c r="W20" s="336">
        <v>0</v>
      </c>
      <c r="X20" s="333">
        <v>0</v>
      </c>
      <c r="Y20" s="335">
        <v>0</v>
      </c>
      <c r="Z20" s="335">
        <v>0</v>
      </c>
      <c r="AA20" s="333">
        <v>0</v>
      </c>
      <c r="AB20" s="335">
        <v>0</v>
      </c>
      <c r="AC20" s="335">
        <v>0</v>
      </c>
      <c r="AD20" s="333">
        <v>0</v>
      </c>
      <c r="AE20" s="335">
        <v>0</v>
      </c>
      <c r="AF20" s="338">
        <v>0</v>
      </c>
    </row>
    <row r="21" spans="1:32" ht="12.75">
      <c r="A21" s="99"/>
      <c r="B21" s="100" t="s">
        <v>49</v>
      </c>
      <c r="C21" s="101" t="s">
        <v>45</v>
      </c>
      <c r="D21" s="339">
        <v>0</v>
      </c>
      <c r="E21" s="340">
        <v>0</v>
      </c>
      <c r="F21" s="340">
        <v>0</v>
      </c>
      <c r="G21" s="340">
        <v>0</v>
      </c>
      <c r="H21" s="339">
        <v>0</v>
      </c>
      <c r="I21" s="340">
        <v>0</v>
      </c>
      <c r="J21" s="340">
        <v>0</v>
      </c>
      <c r="K21" s="340">
        <v>0</v>
      </c>
      <c r="L21" s="339">
        <v>0</v>
      </c>
      <c r="M21" s="340">
        <v>0</v>
      </c>
      <c r="N21" s="340">
        <v>0</v>
      </c>
      <c r="O21" s="340">
        <v>0</v>
      </c>
      <c r="P21" s="229">
        <f t="shared" si="0"/>
        <v>0</v>
      </c>
      <c r="Q21" s="230">
        <f t="shared" si="1"/>
        <v>0</v>
      </c>
      <c r="R21" s="230">
        <f t="shared" si="2"/>
        <v>0</v>
      </c>
      <c r="S21" s="230">
        <f t="shared" si="3"/>
        <v>0</v>
      </c>
      <c r="T21" s="339">
        <v>0</v>
      </c>
      <c r="U21" s="340">
        <v>0</v>
      </c>
      <c r="V21" s="340">
        <v>0</v>
      </c>
      <c r="W21" s="341">
        <v>0</v>
      </c>
      <c r="X21" s="339">
        <v>0</v>
      </c>
      <c r="Y21" s="340">
        <v>0</v>
      </c>
      <c r="Z21" s="340">
        <v>0</v>
      </c>
      <c r="AA21" s="339">
        <v>0</v>
      </c>
      <c r="AB21" s="340">
        <v>0</v>
      </c>
      <c r="AC21" s="340">
        <v>0</v>
      </c>
      <c r="AD21" s="339">
        <v>0</v>
      </c>
      <c r="AE21" s="340">
        <v>0</v>
      </c>
      <c r="AF21" s="342">
        <v>0</v>
      </c>
    </row>
    <row r="22" spans="1:32" ht="12.75">
      <c r="A22" s="76"/>
      <c r="B22" s="31"/>
      <c r="C22" s="32" t="s">
        <v>47</v>
      </c>
      <c r="D22" s="333">
        <v>0</v>
      </c>
      <c r="E22" s="335">
        <v>0</v>
      </c>
      <c r="F22" s="335">
        <v>0</v>
      </c>
      <c r="G22" s="335">
        <v>0</v>
      </c>
      <c r="H22" s="333">
        <v>0</v>
      </c>
      <c r="I22" s="335">
        <v>0</v>
      </c>
      <c r="J22" s="335">
        <v>0</v>
      </c>
      <c r="K22" s="335">
        <v>0</v>
      </c>
      <c r="L22" s="333">
        <v>0</v>
      </c>
      <c r="M22" s="335">
        <v>0</v>
      </c>
      <c r="N22" s="335">
        <v>0</v>
      </c>
      <c r="O22" s="335">
        <v>0</v>
      </c>
      <c r="P22" s="225">
        <f t="shared" si="0"/>
        <v>0</v>
      </c>
      <c r="Q22" s="226">
        <f t="shared" si="1"/>
        <v>0</v>
      </c>
      <c r="R22" s="226">
        <f t="shared" si="2"/>
        <v>0</v>
      </c>
      <c r="S22" s="226">
        <f t="shared" si="3"/>
        <v>0</v>
      </c>
      <c r="T22" s="333">
        <v>0</v>
      </c>
      <c r="U22" s="335">
        <v>0</v>
      </c>
      <c r="V22" s="335">
        <v>0</v>
      </c>
      <c r="W22" s="336">
        <v>0</v>
      </c>
      <c r="X22" s="333">
        <v>0</v>
      </c>
      <c r="Y22" s="335">
        <v>0</v>
      </c>
      <c r="Z22" s="335">
        <v>0</v>
      </c>
      <c r="AA22" s="333">
        <v>0</v>
      </c>
      <c r="AB22" s="335">
        <v>0</v>
      </c>
      <c r="AC22" s="335">
        <v>0</v>
      </c>
      <c r="AD22" s="333">
        <v>0</v>
      </c>
      <c r="AE22" s="335">
        <v>0</v>
      </c>
      <c r="AF22" s="338">
        <v>0</v>
      </c>
    </row>
    <row r="23" spans="1:32" ht="12.75">
      <c r="A23" s="76"/>
      <c r="B23" s="31"/>
      <c r="C23" s="32" t="s">
        <v>48</v>
      </c>
      <c r="D23" s="333">
        <v>0</v>
      </c>
      <c r="E23" s="335">
        <v>0</v>
      </c>
      <c r="F23" s="335">
        <v>0</v>
      </c>
      <c r="G23" s="335">
        <v>0</v>
      </c>
      <c r="H23" s="333">
        <v>0</v>
      </c>
      <c r="I23" s="335">
        <v>0</v>
      </c>
      <c r="J23" s="335">
        <v>0</v>
      </c>
      <c r="K23" s="335">
        <v>0</v>
      </c>
      <c r="L23" s="333">
        <v>0</v>
      </c>
      <c r="M23" s="335">
        <v>0</v>
      </c>
      <c r="N23" s="335">
        <v>0</v>
      </c>
      <c r="O23" s="335">
        <v>0</v>
      </c>
      <c r="P23" s="225">
        <f t="shared" si="0"/>
        <v>0</v>
      </c>
      <c r="Q23" s="226">
        <f t="shared" si="1"/>
        <v>0</v>
      </c>
      <c r="R23" s="226">
        <f t="shared" si="2"/>
        <v>0</v>
      </c>
      <c r="S23" s="226">
        <f t="shared" si="3"/>
        <v>0</v>
      </c>
      <c r="T23" s="333">
        <v>0</v>
      </c>
      <c r="U23" s="335">
        <v>0</v>
      </c>
      <c r="V23" s="335">
        <v>0</v>
      </c>
      <c r="W23" s="336">
        <v>0</v>
      </c>
      <c r="X23" s="333">
        <v>0</v>
      </c>
      <c r="Y23" s="335">
        <v>0</v>
      </c>
      <c r="Z23" s="335">
        <v>0</v>
      </c>
      <c r="AA23" s="333">
        <v>0</v>
      </c>
      <c r="AB23" s="335">
        <v>0</v>
      </c>
      <c r="AC23" s="335">
        <v>0</v>
      </c>
      <c r="AD23" s="333">
        <v>0</v>
      </c>
      <c r="AE23" s="335">
        <v>0</v>
      </c>
      <c r="AF23" s="338">
        <v>0</v>
      </c>
    </row>
    <row r="24" spans="1:32" ht="12.75">
      <c r="A24" s="75" t="s">
        <v>50</v>
      </c>
      <c r="B24" s="69"/>
      <c r="C24" s="97" t="s">
        <v>45</v>
      </c>
      <c r="D24" s="337">
        <v>0</v>
      </c>
      <c r="E24" s="334">
        <v>0</v>
      </c>
      <c r="F24" s="334">
        <v>0</v>
      </c>
      <c r="G24" s="334">
        <v>0</v>
      </c>
      <c r="H24" s="337">
        <v>0</v>
      </c>
      <c r="I24" s="334">
        <v>0</v>
      </c>
      <c r="J24" s="334">
        <v>0</v>
      </c>
      <c r="K24" s="334">
        <v>0</v>
      </c>
      <c r="L24" s="337">
        <v>0</v>
      </c>
      <c r="M24" s="334">
        <v>0</v>
      </c>
      <c r="N24" s="334">
        <v>0</v>
      </c>
      <c r="O24" s="334">
        <v>0</v>
      </c>
      <c r="P24" s="232">
        <f t="shared" si="0"/>
        <v>0</v>
      </c>
      <c r="Q24" s="233">
        <f t="shared" si="1"/>
        <v>0</v>
      </c>
      <c r="R24" s="233">
        <f t="shared" si="2"/>
        <v>0</v>
      </c>
      <c r="S24" s="233">
        <f t="shared" si="3"/>
        <v>0</v>
      </c>
      <c r="T24" s="337">
        <v>0</v>
      </c>
      <c r="U24" s="334">
        <v>0</v>
      </c>
      <c r="V24" s="334">
        <v>0</v>
      </c>
      <c r="W24" s="343">
        <v>0</v>
      </c>
      <c r="X24" s="337">
        <v>0</v>
      </c>
      <c r="Y24" s="334">
        <v>0</v>
      </c>
      <c r="Z24" s="334">
        <v>0</v>
      </c>
      <c r="AA24" s="337">
        <v>0</v>
      </c>
      <c r="AB24" s="334">
        <v>0</v>
      </c>
      <c r="AC24" s="334">
        <v>0</v>
      </c>
      <c r="AD24" s="337">
        <v>0</v>
      </c>
      <c r="AE24" s="334">
        <v>0</v>
      </c>
      <c r="AF24" s="344">
        <v>0</v>
      </c>
    </row>
    <row r="25" spans="1:32" ht="12.75">
      <c r="A25" s="160" t="s">
        <v>51</v>
      </c>
      <c r="B25" s="31"/>
      <c r="C25" s="32" t="s">
        <v>47</v>
      </c>
      <c r="D25" s="333">
        <v>0</v>
      </c>
      <c r="E25" s="335">
        <v>0</v>
      </c>
      <c r="F25" s="335">
        <v>0</v>
      </c>
      <c r="G25" s="335">
        <v>0</v>
      </c>
      <c r="H25" s="333">
        <v>0</v>
      </c>
      <c r="I25" s="335">
        <v>0</v>
      </c>
      <c r="J25" s="335">
        <v>0</v>
      </c>
      <c r="K25" s="335">
        <v>0</v>
      </c>
      <c r="L25" s="333">
        <v>0</v>
      </c>
      <c r="M25" s="335">
        <v>0</v>
      </c>
      <c r="N25" s="335">
        <v>0</v>
      </c>
      <c r="O25" s="335">
        <v>0</v>
      </c>
      <c r="P25" s="225">
        <f t="shared" si="0"/>
        <v>0</v>
      </c>
      <c r="Q25" s="226">
        <f t="shared" si="1"/>
        <v>0</v>
      </c>
      <c r="R25" s="226">
        <f t="shared" si="2"/>
        <v>0</v>
      </c>
      <c r="S25" s="226">
        <f t="shared" si="3"/>
        <v>0</v>
      </c>
      <c r="T25" s="333">
        <v>0</v>
      </c>
      <c r="U25" s="335">
        <v>0</v>
      </c>
      <c r="V25" s="335">
        <v>0</v>
      </c>
      <c r="W25" s="336">
        <v>0</v>
      </c>
      <c r="X25" s="333">
        <v>0</v>
      </c>
      <c r="Y25" s="335">
        <v>0</v>
      </c>
      <c r="Z25" s="335">
        <v>0</v>
      </c>
      <c r="AA25" s="333">
        <v>0</v>
      </c>
      <c r="AB25" s="335">
        <v>0</v>
      </c>
      <c r="AC25" s="335">
        <v>0</v>
      </c>
      <c r="AD25" s="333">
        <v>0</v>
      </c>
      <c r="AE25" s="335">
        <v>0</v>
      </c>
      <c r="AF25" s="338">
        <v>0</v>
      </c>
    </row>
    <row r="26" spans="1:32" ht="12.75">
      <c r="A26" s="160" t="s">
        <v>52</v>
      </c>
      <c r="B26" s="102"/>
      <c r="C26" s="32" t="s">
        <v>48</v>
      </c>
      <c r="D26" s="333">
        <v>0</v>
      </c>
      <c r="E26" s="335">
        <v>0</v>
      </c>
      <c r="F26" s="335">
        <v>0</v>
      </c>
      <c r="G26" s="335">
        <v>0</v>
      </c>
      <c r="H26" s="333">
        <v>0</v>
      </c>
      <c r="I26" s="335">
        <v>0</v>
      </c>
      <c r="J26" s="335">
        <v>0</v>
      </c>
      <c r="K26" s="335">
        <v>0</v>
      </c>
      <c r="L26" s="333">
        <v>0</v>
      </c>
      <c r="M26" s="335">
        <v>0</v>
      </c>
      <c r="N26" s="335">
        <v>0</v>
      </c>
      <c r="O26" s="335">
        <v>0</v>
      </c>
      <c r="P26" s="225">
        <f t="shared" si="0"/>
        <v>0</v>
      </c>
      <c r="Q26" s="226">
        <f t="shared" si="1"/>
        <v>0</v>
      </c>
      <c r="R26" s="226">
        <f t="shared" si="2"/>
        <v>0</v>
      </c>
      <c r="S26" s="226">
        <f t="shared" si="3"/>
        <v>0</v>
      </c>
      <c r="T26" s="333">
        <v>0</v>
      </c>
      <c r="U26" s="335">
        <v>0</v>
      </c>
      <c r="V26" s="335">
        <v>0</v>
      </c>
      <c r="W26" s="336">
        <v>0</v>
      </c>
      <c r="X26" s="333">
        <v>0</v>
      </c>
      <c r="Y26" s="335">
        <v>0</v>
      </c>
      <c r="Z26" s="335">
        <v>0</v>
      </c>
      <c r="AA26" s="333">
        <v>0</v>
      </c>
      <c r="AB26" s="335">
        <v>0</v>
      </c>
      <c r="AC26" s="335">
        <v>0</v>
      </c>
      <c r="AD26" s="333">
        <v>0</v>
      </c>
      <c r="AE26" s="335">
        <v>0</v>
      </c>
      <c r="AF26" s="338">
        <v>0</v>
      </c>
    </row>
    <row r="27" spans="1:32" ht="12.75">
      <c r="A27" s="160" t="s">
        <v>53</v>
      </c>
      <c r="B27" s="103" t="s">
        <v>49</v>
      </c>
      <c r="C27" s="101" t="s">
        <v>45</v>
      </c>
      <c r="D27" s="339">
        <v>0</v>
      </c>
      <c r="E27" s="340">
        <v>0</v>
      </c>
      <c r="F27" s="340">
        <v>0</v>
      </c>
      <c r="G27" s="340">
        <v>0</v>
      </c>
      <c r="H27" s="339">
        <v>0</v>
      </c>
      <c r="I27" s="340">
        <v>0</v>
      </c>
      <c r="J27" s="340">
        <v>0</v>
      </c>
      <c r="K27" s="340">
        <v>0</v>
      </c>
      <c r="L27" s="339">
        <v>0</v>
      </c>
      <c r="M27" s="340">
        <v>0</v>
      </c>
      <c r="N27" s="340">
        <v>0</v>
      </c>
      <c r="O27" s="340">
        <v>0</v>
      </c>
      <c r="P27" s="229">
        <f t="shared" si="0"/>
        <v>0</v>
      </c>
      <c r="Q27" s="230">
        <f t="shared" si="1"/>
        <v>0</v>
      </c>
      <c r="R27" s="230">
        <f t="shared" si="2"/>
        <v>0</v>
      </c>
      <c r="S27" s="230">
        <f t="shared" si="3"/>
        <v>0</v>
      </c>
      <c r="T27" s="339">
        <v>0</v>
      </c>
      <c r="U27" s="340">
        <v>0</v>
      </c>
      <c r="V27" s="340">
        <v>0</v>
      </c>
      <c r="W27" s="341">
        <v>0</v>
      </c>
      <c r="X27" s="339">
        <v>0</v>
      </c>
      <c r="Y27" s="340">
        <v>0</v>
      </c>
      <c r="Z27" s="340">
        <v>0</v>
      </c>
      <c r="AA27" s="339">
        <v>0</v>
      </c>
      <c r="AB27" s="340">
        <v>0</v>
      </c>
      <c r="AC27" s="340">
        <v>0</v>
      </c>
      <c r="AD27" s="339">
        <v>0</v>
      </c>
      <c r="AE27" s="340">
        <v>0</v>
      </c>
      <c r="AF27" s="342">
        <v>0</v>
      </c>
    </row>
    <row r="28" spans="1:32" ht="12.75">
      <c r="A28" s="76"/>
      <c r="B28" s="102"/>
      <c r="C28" s="32" t="s">
        <v>47</v>
      </c>
      <c r="D28" s="333">
        <v>0</v>
      </c>
      <c r="E28" s="335">
        <v>0</v>
      </c>
      <c r="F28" s="335">
        <v>0</v>
      </c>
      <c r="G28" s="335">
        <v>0</v>
      </c>
      <c r="H28" s="333">
        <v>0</v>
      </c>
      <c r="I28" s="335">
        <v>0</v>
      </c>
      <c r="J28" s="335">
        <v>0</v>
      </c>
      <c r="K28" s="335">
        <v>0</v>
      </c>
      <c r="L28" s="333">
        <v>0</v>
      </c>
      <c r="M28" s="335">
        <v>0</v>
      </c>
      <c r="N28" s="335">
        <v>0</v>
      </c>
      <c r="O28" s="335">
        <v>0</v>
      </c>
      <c r="P28" s="225">
        <f t="shared" si="0"/>
        <v>0</v>
      </c>
      <c r="Q28" s="226">
        <f t="shared" si="1"/>
        <v>0</v>
      </c>
      <c r="R28" s="226">
        <f t="shared" si="2"/>
        <v>0</v>
      </c>
      <c r="S28" s="226">
        <f t="shared" si="3"/>
        <v>0</v>
      </c>
      <c r="T28" s="333">
        <v>0</v>
      </c>
      <c r="U28" s="335">
        <v>0</v>
      </c>
      <c r="V28" s="335">
        <v>0</v>
      </c>
      <c r="W28" s="336">
        <v>0</v>
      </c>
      <c r="X28" s="333">
        <v>0</v>
      </c>
      <c r="Y28" s="335">
        <v>0</v>
      </c>
      <c r="Z28" s="335">
        <v>0</v>
      </c>
      <c r="AA28" s="333">
        <v>0</v>
      </c>
      <c r="AB28" s="335">
        <v>0</v>
      </c>
      <c r="AC28" s="335">
        <v>0</v>
      </c>
      <c r="AD28" s="333">
        <v>0</v>
      </c>
      <c r="AE28" s="335">
        <v>0</v>
      </c>
      <c r="AF28" s="338">
        <v>0</v>
      </c>
    </row>
    <row r="29" spans="1:32" ht="12.75">
      <c r="A29" s="76"/>
      <c r="B29" s="102"/>
      <c r="C29" s="32" t="s">
        <v>48</v>
      </c>
      <c r="D29" s="333">
        <v>0</v>
      </c>
      <c r="E29" s="335">
        <v>0</v>
      </c>
      <c r="F29" s="335">
        <v>0</v>
      </c>
      <c r="G29" s="335">
        <v>0</v>
      </c>
      <c r="H29" s="333">
        <v>0</v>
      </c>
      <c r="I29" s="335">
        <v>0</v>
      </c>
      <c r="J29" s="335">
        <v>0</v>
      </c>
      <c r="K29" s="335">
        <v>0</v>
      </c>
      <c r="L29" s="333">
        <v>0</v>
      </c>
      <c r="M29" s="335">
        <v>0</v>
      </c>
      <c r="N29" s="335">
        <v>0</v>
      </c>
      <c r="O29" s="335">
        <v>0</v>
      </c>
      <c r="P29" s="225">
        <f t="shared" si="0"/>
        <v>0</v>
      </c>
      <c r="Q29" s="226">
        <f t="shared" si="1"/>
        <v>0</v>
      </c>
      <c r="R29" s="226">
        <f t="shared" si="2"/>
        <v>0</v>
      </c>
      <c r="S29" s="226">
        <f t="shared" si="3"/>
        <v>0</v>
      </c>
      <c r="T29" s="333">
        <v>0</v>
      </c>
      <c r="U29" s="335">
        <v>0</v>
      </c>
      <c r="V29" s="335">
        <v>0</v>
      </c>
      <c r="W29" s="336">
        <v>0</v>
      </c>
      <c r="X29" s="333">
        <v>0</v>
      </c>
      <c r="Y29" s="335">
        <v>0</v>
      </c>
      <c r="Z29" s="335">
        <v>0</v>
      </c>
      <c r="AA29" s="333">
        <v>0</v>
      </c>
      <c r="AB29" s="335">
        <v>0</v>
      </c>
      <c r="AC29" s="335">
        <v>0</v>
      </c>
      <c r="AD29" s="333">
        <v>0</v>
      </c>
      <c r="AE29" s="335">
        <v>0</v>
      </c>
      <c r="AF29" s="338">
        <v>0</v>
      </c>
    </row>
    <row r="30" spans="1:32" ht="12.75">
      <c r="A30" s="75" t="s">
        <v>54</v>
      </c>
      <c r="B30" s="104"/>
      <c r="C30" s="97" t="s">
        <v>45</v>
      </c>
      <c r="D30" s="337">
        <v>0</v>
      </c>
      <c r="E30" s="334">
        <v>0</v>
      </c>
      <c r="F30" s="334">
        <v>0</v>
      </c>
      <c r="G30" s="334">
        <v>0</v>
      </c>
      <c r="H30" s="337">
        <v>0</v>
      </c>
      <c r="I30" s="334">
        <v>0</v>
      </c>
      <c r="J30" s="334">
        <v>0</v>
      </c>
      <c r="K30" s="334">
        <v>0</v>
      </c>
      <c r="L30" s="337">
        <v>0</v>
      </c>
      <c r="M30" s="334">
        <v>0</v>
      </c>
      <c r="N30" s="334">
        <v>0</v>
      </c>
      <c r="O30" s="334">
        <v>0</v>
      </c>
      <c r="P30" s="232">
        <f t="shared" si="0"/>
        <v>0</v>
      </c>
      <c r="Q30" s="233">
        <f t="shared" si="1"/>
        <v>0</v>
      </c>
      <c r="R30" s="233">
        <f t="shared" si="2"/>
        <v>0</v>
      </c>
      <c r="S30" s="233">
        <f t="shared" si="3"/>
        <v>0</v>
      </c>
      <c r="T30" s="337">
        <v>0</v>
      </c>
      <c r="U30" s="334">
        <v>0</v>
      </c>
      <c r="V30" s="334">
        <v>0</v>
      </c>
      <c r="W30" s="343">
        <v>0</v>
      </c>
      <c r="X30" s="337">
        <v>0</v>
      </c>
      <c r="Y30" s="334">
        <v>0</v>
      </c>
      <c r="Z30" s="334">
        <v>0</v>
      </c>
      <c r="AA30" s="337">
        <v>0</v>
      </c>
      <c r="AB30" s="334">
        <v>0</v>
      </c>
      <c r="AC30" s="334">
        <v>0</v>
      </c>
      <c r="AD30" s="337">
        <v>0</v>
      </c>
      <c r="AE30" s="334">
        <v>0</v>
      </c>
      <c r="AF30" s="344">
        <v>0</v>
      </c>
    </row>
    <row r="31" spans="1:32" ht="12.75">
      <c r="A31" s="98" t="s">
        <v>55</v>
      </c>
      <c r="B31" s="102"/>
      <c r="C31" s="32" t="s">
        <v>47</v>
      </c>
      <c r="D31" s="333">
        <v>0</v>
      </c>
      <c r="E31" s="335">
        <v>0</v>
      </c>
      <c r="F31" s="335">
        <v>0</v>
      </c>
      <c r="G31" s="335">
        <v>0</v>
      </c>
      <c r="H31" s="333">
        <v>0</v>
      </c>
      <c r="I31" s="335">
        <v>0</v>
      </c>
      <c r="J31" s="335">
        <v>0</v>
      </c>
      <c r="K31" s="335">
        <v>0</v>
      </c>
      <c r="L31" s="333">
        <v>0</v>
      </c>
      <c r="M31" s="335">
        <v>0</v>
      </c>
      <c r="N31" s="335">
        <v>0</v>
      </c>
      <c r="O31" s="335">
        <v>0</v>
      </c>
      <c r="P31" s="225">
        <f t="shared" si="0"/>
        <v>0</v>
      </c>
      <c r="Q31" s="226">
        <f t="shared" si="1"/>
        <v>0</v>
      </c>
      <c r="R31" s="226">
        <f t="shared" si="2"/>
        <v>0</v>
      </c>
      <c r="S31" s="226">
        <f t="shared" si="3"/>
        <v>0</v>
      </c>
      <c r="T31" s="333">
        <v>0</v>
      </c>
      <c r="U31" s="335">
        <v>0</v>
      </c>
      <c r="V31" s="335">
        <v>0</v>
      </c>
      <c r="W31" s="336">
        <v>0</v>
      </c>
      <c r="X31" s="333">
        <v>0</v>
      </c>
      <c r="Y31" s="335">
        <v>0</v>
      </c>
      <c r="Z31" s="335">
        <v>0</v>
      </c>
      <c r="AA31" s="333">
        <v>0</v>
      </c>
      <c r="AB31" s="335">
        <v>0</v>
      </c>
      <c r="AC31" s="335">
        <v>0</v>
      </c>
      <c r="AD31" s="333">
        <v>0</v>
      </c>
      <c r="AE31" s="335">
        <v>0</v>
      </c>
      <c r="AF31" s="338">
        <v>0</v>
      </c>
    </row>
    <row r="32" spans="1:32" ht="12.75">
      <c r="A32" s="98" t="s">
        <v>56</v>
      </c>
      <c r="B32" s="102"/>
      <c r="C32" s="32" t="s">
        <v>48</v>
      </c>
      <c r="D32" s="333">
        <v>0</v>
      </c>
      <c r="E32" s="335">
        <v>0</v>
      </c>
      <c r="F32" s="335">
        <v>0</v>
      </c>
      <c r="G32" s="335">
        <v>0</v>
      </c>
      <c r="H32" s="333">
        <v>0</v>
      </c>
      <c r="I32" s="335">
        <v>0</v>
      </c>
      <c r="J32" s="335">
        <v>0</v>
      </c>
      <c r="K32" s="335">
        <v>0</v>
      </c>
      <c r="L32" s="333">
        <v>0</v>
      </c>
      <c r="M32" s="335">
        <v>0</v>
      </c>
      <c r="N32" s="335">
        <v>0</v>
      </c>
      <c r="O32" s="335">
        <v>0</v>
      </c>
      <c r="P32" s="225">
        <f t="shared" si="0"/>
        <v>0</v>
      </c>
      <c r="Q32" s="226">
        <f t="shared" si="1"/>
        <v>0</v>
      </c>
      <c r="R32" s="226">
        <f t="shared" si="2"/>
        <v>0</v>
      </c>
      <c r="S32" s="226">
        <f t="shared" si="3"/>
        <v>0</v>
      </c>
      <c r="T32" s="333">
        <v>0</v>
      </c>
      <c r="U32" s="335">
        <v>0</v>
      </c>
      <c r="V32" s="335">
        <v>0</v>
      </c>
      <c r="W32" s="336">
        <v>0</v>
      </c>
      <c r="X32" s="333">
        <v>0</v>
      </c>
      <c r="Y32" s="335">
        <v>0</v>
      </c>
      <c r="Z32" s="335">
        <v>0</v>
      </c>
      <c r="AA32" s="333">
        <v>0</v>
      </c>
      <c r="AB32" s="335">
        <v>0</v>
      </c>
      <c r="AC32" s="335">
        <v>0</v>
      </c>
      <c r="AD32" s="333">
        <v>0</v>
      </c>
      <c r="AE32" s="335">
        <v>0</v>
      </c>
      <c r="AF32" s="338">
        <v>0</v>
      </c>
    </row>
    <row r="33" spans="1:32" ht="12.75">
      <c r="A33" s="98" t="s">
        <v>57</v>
      </c>
      <c r="B33" s="103" t="s">
        <v>49</v>
      </c>
      <c r="C33" s="101" t="s">
        <v>45</v>
      </c>
      <c r="D33" s="339">
        <v>0</v>
      </c>
      <c r="E33" s="340">
        <v>0</v>
      </c>
      <c r="F33" s="340">
        <v>0</v>
      </c>
      <c r="G33" s="340">
        <v>0</v>
      </c>
      <c r="H33" s="339">
        <v>0</v>
      </c>
      <c r="I33" s="340">
        <v>0</v>
      </c>
      <c r="J33" s="340">
        <v>0</v>
      </c>
      <c r="K33" s="340">
        <v>0</v>
      </c>
      <c r="L33" s="339">
        <v>0</v>
      </c>
      <c r="M33" s="340">
        <v>0</v>
      </c>
      <c r="N33" s="340">
        <v>0</v>
      </c>
      <c r="O33" s="340">
        <v>0</v>
      </c>
      <c r="P33" s="229">
        <f t="shared" si="0"/>
        <v>0</v>
      </c>
      <c r="Q33" s="230">
        <f t="shared" si="1"/>
        <v>0</v>
      </c>
      <c r="R33" s="230">
        <f t="shared" si="2"/>
        <v>0</v>
      </c>
      <c r="S33" s="230">
        <f t="shared" si="3"/>
        <v>0</v>
      </c>
      <c r="T33" s="339">
        <v>0</v>
      </c>
      <c r="U33" s="340">
        <v>0</v>
      </c>
      <c r="V33" s="340">
        <v>0</v>
      </c>
      <c r="W33" s="341">
        <v>0</v>
      </c>
      <c r="X33" s="339">
        <v>0</v>
      </c>
      <c r="Y33" s="340">
        <v>0</v>
      </c>
      <c r="Z33" s="340">
        <v>0</v>
      </c>
      <c r="AA33" s="339">
        <v>0</v>
      </c>
      <c r="AB33" s="340">
        <v>0</v>
      </c>
      <c r="AC33" s="340">
        <v>0</v>
      </c>
      <c r="AD33" s="339">
        <v>0</v>
      </c>
      <c r="AE33" s="340">
        <v>0</v>
      </c>
      <c r="AF33" s="342">
        <v>0</v>
      </c>
    </row>
    <row r="34" spans="1:32" ht="12.75">
      <c r="A34" s="98" t="s">
        <v>58</v>
      </c>
      <c r="B34" s="102"/>
      <c r="C34" s="32" t="s">
        <v>47</v>
      </c>
      <c r="D34" s="333">
        <v>0</v>
      </c>
      <c r="E34" s="335">
        <v>0</v>
      </c>
      <c r="F34" s="335">
        <v>0</v>
      </c>
      <c r="G34" s="335">
        <v>0</v>
      </c>
      <c r="H34" s="333">
        <v>0</v>
      </c>
      <c r="I34" s="335">
        <v>0</v>
      </c>
      <c r="J34" s="335">
        <v>0</v>
      </c>
      <c r="K34" s="335">
        <v>0</v>
      </c>
      <c r="L34" s="333">
        <v>0</v>
      </c>
      <c r="M34" s="335">
        <v>0</v>
      </c>
      <c r="N34" s="335">
        <v>0</v>
      </c>
      <c r="O34" s="335">
        <v>0</v>
      </c>
      <c r="P34" s="225">
        <f t="shared" si="0"/>
        <v>0</v>
      </c>
      <c r="Q34" s="226">
        <f t="shared" si="1"/>
        <v>0</v>
      </c>
      <c r="R34" s="226">
        <f t="shared" si="2"/>
        <v>0</v>
      </c>
      <c r="S34" s="226">
        <f t="shared" si="3"/>
        <v>0</v>
      </c>
      <c r="T34" s="333">
        <v>0</v>
      </c>
      <c r="U34" s="335">
        <v>0</v>
      </c>
      <c r="V34" s="335">
        <v>0</v>
      </c>
      <c r="W34" s="336">
        <v>0</v>
      </c>
      <c r="X34" s="333">
        <v>0</v>
      </c>
      <c r="Y34" s="335">
        <v>0</v>
      </c>
      <c r="Z34" s="335">
        <v>0</v>
      </c>
      <c r="AA34" s="333">
        <v>0</v>
      </c>
      <c r="AB34" s="335">
        <v>0</v>
      </c>
      <c r="AC34" s="335">
        <v>0</v>
      </c>
      <c r="AD34" s="333">
        <v>0</v>
      </c>
      <c r="AE34" s="335">
        <v>0</v>
      </c>
      <c r="AF34" s="338">
        <v>0</v>
      </c>
    </row>
    <row r="35" spans="1:32" ht="12.75">
      <c r="A35" s="76"/>
      <c r="B35" s="102"/>
      <c r="C35" s="32" t="s">
        <v>48</v>
      </c>
      <c r="D35" s="333">
        <v>0</v>
      </c>
      <c r="E35" s="335">
        <v>0</v>
      </c>
      <c r="F35" s="335">
        <v>0</v>
      </c>
      <c r="G35" s="335">
        <v>0</v>
      </c>
      <c r="H35" s="333">
        <v>0</v>
      </c>
      <c r="I35" s="335">
        <v>0</v>
      </c>
      <c r="J35" s="335">
        <v>0</v>
      </c>
      <c r="K35" s="335">
        <v>0</v>
      </c>
      <c r="L35" s="333">
        <v>0</v>
      </c>
      <c r="M35" s="335">
        <v>0</v>
      </c>
      <c r="N35" s="335">
        <v>0</v>
      </c>
      <c r="O35" s="335">
        <v>0</v>
      </c>
      <c r="P35" s="225">
        <f t="shared" si="0"/>
        <v>0</v>
      </c>
      <c r="Q35" s="226">
        <f t="shared" si="1"/>
        <v>0</v>
      </c>
      <c r="R35" s="226">
        <f t="shared" si="2"/>
        <v>0</v>
      </c>
      <c r="S35" s="226">
        <f t="shared" si="3"/>
        <v>0</v>
      </c>
      <c r="T35" s="333">
        <v>0</v>
      </c>
      <c r="U35" s="335">
        <v>0</v>
      </c>
      <c r="V35" s="335">
        <v>0</v>
      </c>
      <c r="W35" s="336">
        <v>0</v>
      </c>
      <c r="X35" s="333">
        <v>0</v>
      </c>
      <c r="Y35" s="335">
        <v>0</v>
      </c>
      <c r="Z35" s="335">
        <v>0</v>
      </c>
      <c r="AA35" s="333">
        <v>0</v>
      </c>
      <c r="AB35" s="335">
        <v>0</v>
      </c>
      <c r="AC35" s="335">
        <v>0</v>
      </c>
      <c r="AD35" s="333">
        <v>0</v>
      </c>
      <c r="AE35" s="335">
        <v>0</v>
      </c>
      <c r="AF35" s="338">
        <v>0</v>
      </c>
    </row>
    <row r="36" spans="1:32" ht="12.75">
      <c r="A36" s="75" t="s">
        <v>59</v>
      </c>
      <c r="B36" s="104"/>
      <c r="C36" s="97" t="s">
        <v>45</v>
      </c>
      <c r="D36" s="337">
        <v>0</v>
      </c>
      <c r="E36" s="334">
        <v>0</v>
      </c>
      <c r="F36" s="334">
        <v>0</v>
      </c>
      <c r="G36" s="334">
        <v>0</v>
      </c>
      <c r="H36" s="337">
        <v>0</v>
      </c>
      <c r="I36" s="334">
        <v>0</v>
      </c>
      <c r="J36" s="334">
        <v>0</v>
      </c>
      <c r="K36" s="334">
        <v>0</v>
      </c>
      <c r="L36" s="337">
        <v>0</v>
      </c>
      <c r="M36" s="334">
        <v>0</v>
      </c>
      <c r="N36" s="334">
        <v>0</v>
      </c>
      <c r="O36" s="334">
        <v>0</v>
      </c>
      <c r="P36" s="232">
        <f t="shared" si="0"/>
        <v>0</v>
      </c>
      <c r="Q36" s="233">
        <f t="shared" si="1"/>
        <v>0</v>
      </c>
      <c r="R36" s="233">
        <f t="shared" si="2"/>
        <v>0</v>
      </c>
      <c r="S36" s="233">
        <f t="shared" si="3"/>
        <v>0</v>
      </c>
      <c r="T36" s="337">
        <v>0</v>
      </c>
      <c r="U36" s="334">
        <v>0</v>
      </c>
      <c r="V36" s="334">
        <v>0</v>
      </c>
      <c r="W36" s="343">
        <v>0</v>
      </c>
      <c r="X36" s="337">
        <v>0</v>
      </c>
      <c r="Y36" s="334">
        <v>0</v>
      </c>
      <c r="Z36" s="334">
        <v>0</v>
      </c>
      <c r="AA36" s="337">
        <v>0</v>
      </c>
      <c r="AB36" s="334">
        <v>0</v>
      </c>
      <c r="AC36" s="334">
        <v>0</v>
      </c>
      <c r="AD36" s="337">
        <v>0</v>
      </c>
      <c r="AE36" s="334">
        <v>0</v>
      </c>
      <c r="AF36" s="344">
        <v>0</v>
      </c>
    </row>
    <row r="37" spans="1:32" ht="12.75">
      <c r="A37" s="98" t="s">
        <v>60</v>
      </c>
      <c r="B37" s="102"/>
      <c r="C37" s="32" t="s">
        <v>47</v>
      </c>
      <c r="D37" s="333">
        <v>0</v>
      </c>
      <c r="E37" s="335">
        <v>0</v>
      </c>
      <c r="F37" s="335">
        <v>0</v>
      </c>
      <c r="G37" s="335">
        <v>0</v>
      </c>
      <c r="H37" s="333">
        <v>0</v>
      </c>
      <c r="I37" s="335">
        <v>0</v>
      </c>
      <c r="J37" s="335">
        <v>0</v>
      </c>
      <c r="K37" s="335">
        <v>0</v>
      </c>
      <c r="L37" s="333">
        <v>0</v>
      </c>
      <c r="M37" s="335">
        <v>0</v>
      </c>
      <c r="N37" s="335">
        <v>0</v>
      </c>
      <c r="O37" s="335">
        <v>0</v>
      </c>
      <c r="P37" s="225">
        <f t="shared" si="0"/>
        <v>0</v>
      </c>
      <c r="Q37" s="226">
        <f t="shared" si="1"/>
        <v>0</v>
      </c>
      <c r="R37" s="226">
        <f t="shared" si="2"/>
        <v>0</v>
      </c>
      <c r="S37" s="226">
        <f t="shared" si="3"/>
        <v>0</v>
      </c>
      <c r="T37" s="333">
        <v>0</v>
      </c>
      <c r="U37" s="335">
        <v>0</v>
      </c>
      <c r="V37" s="335">
        <v>0</v>
      </c>
      <c r="W37" s="336">
        <v>0</v>
      </c>
      <c r="X37" s="333">
        <v>0</v>
      </c>
      <c r="Y37" s="335">
        <v>0</v>
      </c>
      <c r="Z37" s="335">
        <v>0</v>
      </c>
      <c r="AA37" s="333">
        <v>0</v>
      </c>
      <c r="AB37" s="335">
        <v>0</v>
      </c>
      <c r="AC37" s="335">
        <v>0</v>
      </c>
      <c r="AD37" s="333">
        <v>0</v>
      </c>
      <c r="AE37" s="335">
        <v>0</v>
      </c>
      <c r="AF37" s="338">
        <v>0</v>
      </c>
    </row>
    <row r="38" spans="1:32" ht="12.75">
      <c r="A38" s="76"/>
      <c r="B38" s="102"/>
      <c r="C38" s="32" t="s">
        <v>48</v>
      </c>
      <c r="D38" s="333">
        <v>0</v>
      </c>
      <c r="E38" s="335">
        <v>0</v>
      </c>
      <c r="F38" s="335">
        <v>0</v>
      </c>
      <c r="G38" s="335">
        <v>0</v>
      </c>
      <c r="H38" s="333">
        <v>0</v>
      </c>
      <c r="I38" s="335">
        <v>0</v>
      </c>
      <c r="J38" s="335">
        <v>0</v>
      </c>
      <c r="K38" s="335">
        <v>0</v>
      </c>
      <c r="L38" s="333">
        <v>0</v>
      </c>
      <c r="M38" s="335">
        <v>0</v>
      </c>
      <c r="N38" s="335">
        <v>0</v>
      </c>
      <c r="O38" s="335">
        <v>0</v>
      </c>
      <c r="P38" s="225">
        <f t="shared" si="0"/>
        <v>0</v>
      </c>
      <c r="Q38" s="226">
        <f t="shared" si="1"/>
        <v>0</v>
      </c>
      <c r="R38" s="226">
        <f t="shared" si="2"/>
        <v>0</v>
      </c>
      <c r="S38" s="226">
        <f t="shared" si="3"/>
        <v>0</v>
      </c>
      <c r="T38" s="333">
        <v>0</v>
      </c>
      <c r="U38" s="335">
        <v>0</v>
      </c>
      <c r="V38" s="335">
        <v>0</v>
      </c>
      <c r="W38" s="336">
        <v>0</v>
      </c>
      <c r="X38" s="333">
        <v>0</v>
      </c>
      <c r="Y38" s="335">
        <v>0</v>
      </c>
      <c r="Z38" s="335">
        <v>0</v>
      </c>
      <c r="AA38" s="333">
        <v>0</v>
      </c>
      <c r="AB38" s="335">
        <v>0</v>
      </c>
      <c r="AC38" s="335">
        <v>0</v>
      </c>
      <c r="AD38" s="333">
        <v>0</v>
      </c>
      <c r="AE38" s="335">
        <v>0</v>
      </c>
      <c r="AF38" s="338">
        <v>0</v>
      </c>
    </row>
    <row r="39" spans="1:32" ht="12.75">
      <c r="A39" s="99"/>
      <c r="B39" s="103" t="s">
        <v>49</v>
      </c>
      <c r="C39" s="101" t="s">
        <v>45</v>
      </c>
      <c r="D39" s="339">
        <v>0</v>
      </c>
      <c r="E39" s="340">
        <v>0</v>
      </c>
      <c r="F39" s="340">
        <v>0</v>
      </c>
      <c r="G39" s="340">
        <v>0</v>
      </c>
      <c r="H39" s="339">
        <v>0</v>
      </c>
      <c r="I39" s="340">
        <v>0</v>
      </c>
      <c r="J39" s="340">
        <v>0</v>
      </c>
      <c r="K39" s="340">
        <v>0</v>
      </c>
      <c r="L39" s="339">
        <v>0</v>
      </c>
      <c r="M39" s="340">
        <v>0</v>
      </c>
      <c r="N39" s="340">
        <v>0</v>
      </c>
      <c r="O39" s="340">
        <v>0</v>
      </c>
      <c r="P39" s="229">
        <f t="shared" si="0"/>
        <v>0</v>
      </c>
      <c r="Q39" s="230">
        <f t="shared" si="1"/>
        <v>0</v>
      </c>
      <c r="R39" s="230">
        <f t="shared" si="2"/>
        <v>0</v>
      </c>
      <c r="S39" s="230">
        <f t="shared" si="3"/>
        <v>0</v>
      </c>
      <c r="T39" s="339">
        <v>0</v>
      </c>
      <c r="U39" s="340">
        <v>0</v>
      </c>
      <c r="V39" s="340">
        <v>0</v>
      </c>
      <c r="W39" s="341">
        <v>0</v>
      </c>
      <c r="X39" s="339">
        <v>0</v>
      </c>
      <c r="Y39" s="340">
        <v>0</v>
      </c>
      <c r="Z39" s="340">
        <v>0</v>
      </c>
      <c r="AA39" s="339">
        <v>0</v>
      </c>
      <c r="AB39" s="340">
        <v>0</v>
      </c>
      <c r="AC39" s="340">
        <v>0</v>
      </c>
      <c r="AD39" s="339">
        <v>0</v>
      </c>
      <c r="AE39" s="340">
        <v>0</v>
      </c>
      <c r="AF39" s="342">
        <v>0</v>
      </c>
    </row>
    <row r="40" spans="1:32" ht="12.75">
      <c r="A40" s="76"/>
      <c r="B40" s="102"/>
      <c r="C40" s="32" t="s">
        <v>47</v>
      </c>
      <c r="D40" s="333">
        <v>0</v>
      </c>
      <c r="E40" s="335">
        <v>0</v>
      </c>
      <c r="F40" s="335">
        <v>0</v>
      </c>
      <c r="G40" s="335">
        <v>0</v>
      </c>
      <c r="H40" s="333">
        <v>0</v>
      </c>
      <c r="I40" s="335">
        <v>0</v>
      </c>
      <c r="J40" s="335">
        <v>0</v>
      </c>
      <c r="K40" s="335">
        <v>0</v>
      </c>
      <c r="L40" s="333">
        <v>0</v>
      </c>
      <c r="M40" s="335">
        <v>0</v>
      </c>
      <c r="N40" s="335">
        <v>0</v>
      </c>
      <c r="O40" s="335">
        <v>0</v>
      </c>
      <c r="P40" s="225">
        <f t="shared" si="0"/>
        <v>0</v>
      </c>
      <c r="Q40" s="226">
        <f t="shared" si="1"/>
        <v>0</v>
      </c>
      <c r="R40" s="226">
        <f t="shared" si="2"/>
        <v>0</v>
      </c>
      <c r="S40" s="226">
        <f t="shared" si="3"/>
        <v>0</v>
      </c>
      <c r="T40" s="333">
        <v>0</v>
      </c>
      <c r="U40" s="335">
        <v>0</v>
      </c>
      <c r="V40" s="335">
        <v>0</v>
      </c>
      <c r="W40" s="336">
        <v>0</v>
      </c>
      <c r="X40" s="333">
        <v>0</v>
      </c>
      <c r="Y40" s="335">
        <v>0</v>
      </c>
      <c r="Z40" s="335">
        <v>0</v>
      </c>
      <c r="AA40" s="333">
        <v>0</v>
      </c>
      <c r="AB40" s="335">
        <v>0</v>
      </c>
      <c r="AC40" s="335">
        <v>0</v>
      </c>
      <c r="AD40" s="333">
        <v>0</v>
      </c>
      <c r="AE40" s="335">
        <v>0</v>
      </c>
      <c r="AF40" s="338">
        <v>0</v>
      </c>
    </row>
    <row r="41" spans="1:32" ht="12.75">
      <c r="A41" s="76"/>
      <c r="B41" s="102"/>
      <c r="C41" s="32" t="s">
        <v>48</v>
      </c>
      <c r="D41" s="333">
        <v>0</v>
      </c>
      <c r="E41" s="335">
        <v>0</v>
      </c>
      <c r="F41" s="335">
        <v>0</v>
      </c>
      <c r="G41" s="335">
        <v>0</v>
      </c>
      <c r="H41" s="333">
        <v>0</v>
      </c>
      <c r="I41" s="335">
        <v>0</v>
      </c>
      <c r="J41" s="335">
        <v>0</v>
      </c>
      <c r="K41" s="335">
        <v>0</v>
      </c>
      <c r="L41" s="333">
        <v>0</v>
      </c>
      <c r="M41" s="335">
        <v>0</v>
      </c>
      <c r="N41" s="335">
        <v>0</v>
      </c>
      <c r="O41" s="335">
        <v>0</v>
      </c>
      <c r="P41" s="225">
        <f t="shared" si="0"/>
        <v>0</v>
      </c>
      <c r="Q41" s="226">
        <f t="shared" si="1"/>
        <v>0</v>
      </c>
      <c r="R41" s="226">
        <f t="shared" si="2"/>
        <v>0</v>
      </c>
      <c r="S41" s="226">
        <f t="shared" si="3"/>
        <v>0</v>
      </c>
      <c r="T41" s="333">
        <v>0</v>
      </c>
      <c r="U41" s="335">
        <v>0</v>
      </c>
      <c r="V41" s="335">
        <v>0</v>
      </c>
      <c r="W41" s="336">
        <v>0</v>
      </c>
      <c r="X41" s="333">
        <v>0</v>
      </c>
      <c r="Y41" s="335">
        <v>0</v>
      </c>
      <c r="Z41" s="335">
        <v>0</v>
      </c>
      <c r="AA41" s="333">
        <v>0</v>
      </c>
      <c r="AB41" s="335">
        <v>0</v>
      </c>
      <c r="AC41" s="335">
        <v>0</v>
      </c>
      <c r="AD41" s="333">
        <v>0</v>
      </c>
      <c r="AE41" s="335">
        <v>0</v>
      </c>
      <c r="AF41" s="338">
        <v>0</v>
      </c>
    </row>
    <row r="42" spans="1:32" ht="12.75">
      <c r="A42" s="75" t="s">
        <v>61</v>
      </c>
      <c r="B42" s="104"/>
      <c r="C42" s="97" t="s">
        <v>45</v>
      </c>
      <c r="D42" s="337">
        <v>0</v>
      </c>
      <c r="E42" s="334">
        <v>0</v>
      </c>
      <c r="F42" s="334">
        <v>0</v>
      </c>
      <c r="G42" s="334">
        <v>0</v>
      </c>
      <c r="H42" s="337">
        <v>0</v>
      </c>
      <c r="I42" s="334">
        <v>0</v>
      </c>
      <c r="J42" s="334">
        <v>0</v>
      </c>
      <c r="K42" s="334">
        <v>0</v>
      </c>
      <c r="L42" s="337">
        <v>0</v>
      </c>
      <c r="M42" s="334">
        <v>0</v>
      </c>
      <c r="N42" s="334">
        <v>0</v>
      </c>
      <c r="O42" s="334">
        <v>0</v>
      </c>
      <c r="P42" s="232">
        <f t="shared" si="0"/>
        <v>0</v>
      </c>
      <c r="Q42" s="233">
        <f t="shared" si="1"/>
        <v>0</v>
      </c>
      <c r="R42" s="233">
        <f t="shared" si="2"/>
        <v>0</v>
      </c>
      <c r="S42" s="233">
        <f t="shared" si="3"/>
        <v>0</v>
      </c>
      <c r="T42" s="337">
        <v>0</v>
      </c>
      <c r="U42" s="334">
        <v>0</v>
      </c>
      <c r="V42" s="334">
        <v>0</v>
      </c>
      <c r="W42" s="343">
        <v>0</v>
      </c>
      <c r="X42" s="337">
        <v>0</v>
      </c>
      <c r="Y42" s="334">
        <v>0</v>
      </c>
      <c r="Z42" s="334">
        <v>0</v>
      </c>
      <c r="AA42" s="337">
        <v>0</v>
      </c>
      <c r="AB42" s="334">
        <v>0</v>
      </c>
      <c r="AC42" s="334">
        <v>0</v>
      </c>
      <c r="AD42" s="337">
        <v>0</v>
      </c>
      <c r="AE42" s="334">
        <v>0</v>
      </c>
      <c r="AF42" s="344">
        <v>0</v>
      </c>
    </row>
    <row r="43" spans="1:32" ht="12.75">
      <c r="A43" s="76"/>
      <c r="B43" s="102"/>
      <c r="C43" s="32" t="s">
        <v>47</v>
      </c>
      <c r="D43" s="333">
        <v>0</v>
      </c>
      <c r="E43" s="335">
        <v>0</v>
      </c>
      <c r="F43" s="335">
        <v>0</v>
      </c>
      <c r="G43" s="335">
        <v>0</v>
      </c>
      <c r="H43" s="333">
        <v>0</v>
      </c>
      <c r="I43" s="335">
        <v>0</v>
      </c>
      <c r="J43" s="335">
        <v>0</v>
      </c>
      <c r="K43" s="335">
        <v>0</v>
      </c>
      <c r="L43" s="333">
        <v>0</v>
      </c>
      <c r="M43" s="335">
        <v>0</v>
      </c>
      <c r="N43" s="335">
        <v>0</v>
      </c>
      <c r="O43" s="335">
        <v>0</v>
      </c>
      <c r="P43" s="225">
        <f t="shared" si="0"/>
        <v>0</v>
      </c>
      <c r="Q43" s="226">
        <f t="shared" si="1"/>
        <v>0</v>
      </c>
      <c r="R43" s="226">
        <f t="shared" si="2"/>
        <v>0</v>
      </c>
      <c r="S43" s="226">
        <f t="shared" si="3"/>
        <v>0</v>
      </c>
      <c r="T43" s="333">
        <v>0</v>
      </c>
      <c r="U43" s="335">
        <v>0</v>
      </c>
      <c r="V43" s="335">
        <v>0</v>
      </c>
      <c r="W43" s="336">
        <v>0</v>
      </c>
      <c r="X43" s="333">
        <v>0</v>
      </c>
      <c r="Y43" s="335">
        <v>0</v>
      </c>
      <c r="Z43" s="335">
        <v>0</v>
      </c>
      <c r="AA43" s="333">
        <v>0</v>
      </c>
      <c r="AB43" s="335">
        <v>0</v>
      </c>
      <c r="AC43" s="335">
        <v>0</v>
      </c>
      <c r="AD43" s="333">
        <v>0</v>
      </c>
      <c r="AE43" s="335">
        <v>0</v>
      </c>
      <c r="AF43" s="338">
        <v>0</v>
      </c>
    </row>
    <row r="44" spans="1:32" ht="12.75">
      <c r="A44" s="76"/>
      <c r="B44" s="102"/>
      <c r="C44" s="32" t="s">
        <v>48</v>
      </c>
      <c r="D44" s="345">
        <v>0</v>
      </c>
      <c r="E44" s="335">
        <v>0</v>
      </c>
      <c r="F44" s="335">
        <v>0</v>
      </c>
      <c r="G44" s="335">
        <v>0</v>
      </c>
      <c r="H44" s="333">
        <v>0</v>
      </c>
      <c r="I44" s="335">
        <v>0</v>
      </c>
      <c r="J44" s="335">
        <v>0</v>
      </c>
      <c r="K44" s="335">
        <v>0</v>
      </c>
      <c r="L44" s="333">
        <v>0</v>
      </c>
      <c r="M44" s="335">
        <v>0</v>
      </c>
      <c r="N44" s="335">
        <v>0</v>
      </c>
      <c r="O44" s="335">
        <v>0</v>
      </c>
      <c r="P44" s="225">
        <f t="shared" si="0"/>
        <v>0</v>
      </c>
      <c r="Q44" s="226">
        <f t="shared" si="1"/>
        <v>0</v>
      </c>
      <c r="R44" s="226">
        <f t="shared" si="2"/>
        <v>0</v>
      </c>
      <c r="S44" s="226">
        <f t="shared" si="3"/>
        <v>0</v>
      </c>
      <c r="T44" s="333">
        <v>0</v>
      </c>
      <c r="U44" s="335">
        <v>0</v>
      </c>
      <c r="V44" s="335">
        <v>0</v>
      </c>
      <c r="W44" s="336">
        <v>0</v>
      </c>
      <c r="X44" s="333">
        <v>0</v>
      </c>
      <c r="Y44" s="335">
        <v>0</v>
      </c>
      <c r="Z44" s="335">
        <v>0</v>
      </c>
      <c r="AA44" s="333">
        <v>0</v>
      </c>
      <c r="AB44" s="335">
        <v>0</v>
      </c>
      <c r="AC44" s="335">
        <v>0</v>
      </c>
      <c r="AD44" s="333">
        <v>0</v>
      </c>
      <c r="AE44" s="335">
        <v>0</v>
      </c>
      <c r="AF44" s="338">
        <v>0</v>
      </c>
    </row>
    <row r="45" spans="1:32" ht="12.75">
      <c r="A45" s="76"/>
      <c r="B45" s="103" t="s">
        <v>49</v>
      </c>
      <c r="C45" s="101" t="s">
        <v>45</v>
      </c>
      <c r="D45" s="339">
        <v>0</v>
      </c>
      <c r="E45" s="340">
        <v>0</v>
      </c>
      <c r="F45" s="340">
        <v>0</v>
      </c>
      <c r="G45" s="340">
        <v>0</v>
      </c>
      <c r="H45" s="339">
        <v>0</v>
      </c>
      <c r="I45" s="340">
        <v>0</v>
      </c>
      <c r="J45" s="340">
        <v>0</v>
      </c>
      <c r="K45" s="340">
        <v>0</v>
      </c>
      <c r="L45" s="339">
        <v>0</v>
      </c>
      <c r="M45" s="340">
        <v>0</v>
      </c>
      <c r="N45" s="340">
        <v>0</v>
      </c>
      <c r="O45" s="340">
        <v>0</v>
      </c>
      <c r="P45" s="229">
        <f t="shared" si="0"/>
        <v>0</v>
      </c>
      <c r="Q45" s="230">
        <f t="shared" si="1"/>
        <v>0</v>
      </c>
      <c r="R45" s="230">
        <f t="shared" si="2"/>
        <v>0</v>
      </c>
      <c r="S45" s="230">
        <f t="shared" si="3"/>
        <v>0</v>
      </c>
      <c r="T45" s="339">
        <v>0</v>
      </c>
      <c r="U45" s="340">
        <v>0</v>
      </c>
      <c r="V45" s="340">
        <v>0</v>
      </c>
      <c r="W45" s="341">
        <v>0</v>
      </c>
      <c r="X45" s="339">
        <v>0</v>
      </c>
      <c r="Y45" s="340">
        <v>0</v>
      </c>
      <c r="Z45" s="340">
        <v>0</v>
      </c>
      <c r="AA45" s="339">
        <v>0</v>
      </c>
      <c r="AB45" s="340">
        <v>0</v>
      </c>
      <c r="AC45" s="340">
        <v>0</v>
      </c>
      <c r="AD45" s="339">
        <v>0</v>
      </c>
      <c r="AE45" s="340">
        <v>0</v>
      </c>
      <c r="AF45" s="342">
        <v>0</v>
      </c>
    </row>
    <row r="46" spans="1:32" ht="12.75">
      <c r="A46" s="76"/>
      <c r="B46" s="102"/>
      <c r="C46" s="32" t="s">
        <v>47</v>
      </c>
      <c r="D46" s="333">
        <v>0</v>
      </c>
      <c r="E46" s="335">
        <v>0</v>
      </c>
      <c r="F46" s="335">
        <v>0</v>
      </c>
      <c r="G46" s="335">
        <v>0</v>
      </c>
      <c r="H46" s="333">
        <v>0</v>
      </c>
      <c r="I46" s="335">
        <v>0</v>
      </c>
      <c r="J46" s="335">
        <v>0</v>
      </c>
      <c r="K46" s="335">
        <v>0</v>
      </c>
      <c r="L46" s="333">
        <v>0</v>
      </c>
      <c r="M46" s="335">
        <v>0</v>
      </c>
      <c r="N46" s="335">
        <v>0</v>
      </c>
      <c r="O46" s="335">
        <v>0</v>
      </c>
      <c r="P46" s="225">
        <f t="shared" si="0"/>
        <v>0</v>
      </c>
      <c r="Q46" s="226">
        <f t="shared" si="1"/>
        <v>0</v>
      </c>
      <c r="R46" s="226">
        <f t="shared" si="2"/>
        <v>0</v>
      </c>
      <c r="S46" s="226">
        <f t="shared" si="3"/>
        <v>0</v>
      </c>
      <c r="T46" s="333">
        <v>0</v>
      </c>
      <c r="U46" s="335">
        <v>0</v>
      </c>
      <c r="V46" s="335">
        <v>0</v>
      </c>
      <c r="W46" s="336">
        <v>0</v>
      </c>
      <c r="X46" s="333">
        <v>0</v>
      </c>
      <c r="Y46" s="335">
        <v>0</v>
      </c>
      <c r="Z46" s="335">
        <v>0</v>
      </c>
      <c r="AA46" s="333">
        <v>0</v>
      </c>
      <c r="AB46" s="335">
        <v>0</v>
      </c>
      <c r="AC46" s="335">
        <v>0</v>
      </c>
      <c r="AD46" s="333">
        <v>0</v>
      </c>
      <c r="AE46" s="335">
        <v>0</v>
      </c>
      <c r="AF46" s="338">
        <v>0</v>
      </c>
    </row>
    <row r="47" spans="1:32" ht="12.75">
      <c r="A47" s="76"/>
      <c r="B47" s="102"/>
      <c r="C47" s="32" t="s">
        <v>48</v>
      </c>
      <c r="D47" s="333">
        <v>0</v>
      </c>
      <c r="E47" s="335">
        <v>0</v>
      </c>
      <c r="F47" s="335">
        <v>0</v>
      </c>
      <c r="G47" s="335">
        <v>0</v>
      </c>
      <c r="H47" s="333">
        <v>0</v>
      </c>
      <c r="I47" s="335">
        <v>0</v>
      </c>
      <c r="J47" s="335">
        <v>0</v>
      </c>
      <c r="K47" s="335">
        <v>0</v>
      </c>
      <c r="L47" s="333">
        <v>0</v>
      </c>
      <c r="M47" s="335">
        <v>0</v>
      </c>
      <c r="N47" s="335">
        <v>0</v>
      </c>
      <c r="O47" s="335">
        <v>0</v>
      </c>
      <c r="P47" s="225">
        <f t="shared" si="0"/>
        <v>0</v>
      </c>
      <c r="Q47" s="226">
        <f t="shared" si="1"/>
        <v>0</v>
      </c>
      <c r="R47" s="226">
        <f t="shared" si="2"/>
        <v>0</v>
      </c>
      <c r="S47" s="226">
        <f t="shared" si="3"/>
        <v>0</v>
      </c>
      <c r="T47" s="333">
        <v>0</v>
      </c>
      <c r="U47" s="335">
        <v>0</v>
      </c>
      <c r="V47" s="335">
        <v>0</v>
      </c>
      <c r="W47" s="336">
        <v>0</v>
      </c>
      <c r="X47" s="333">
        <v>0</v>
      </c>
      <c r="Y47" s="335">
        <v>0</v>
      </c>
      <c r="Z47" s="335">
        <v>0</v>
      </c>
      <c r="AA47" s="333">
        <v>0</v>
      </c>
      <c r="AB47" s="335">
        <v>0</v>
      </c>
      <c r="AC47" s="335">
        <v>0</v>
      </c>
      <c r="AD47" s="333">
        <v>0</v>
      </c>
      <c r="AE47" s="335">
        <v>0</v>
      </c>
      <c r="AF47" s="338">
        <v>0</v>
      </c>
    </row>
    <row r="48" spans="1:32" ht="12.75">
      <c r="A48" s="75" t="s">
        <v>62</v>
      </c>
      <c r="B48" s="104"/>
      <c r="C48" s="97" t="s">
        <v>45</v>
      </c>
      <c r="D48" s="337">
        <v>0</v>
      </c>
      <c r="E48" s="334">
        <v>0</v>
      </c>
      <c r="F48" s="334">
        <v>0</v>
      </c>
      <c r="G48" s="334">
        <v>0</v>
      </c>
      <c r="H48" s="337">
        <v>0</v>
      </c>
      <c r="I48" s="334">
        <v>0</v>
      </c>
      <c r="J48" s="334">
        <v>0</v>
      </c>
      <c r="K48" s="334">
        <v>0</v>
      </c>
      <c r="L48" s="337">
        <v>0</v>
      </c>
      <c r="M48" s="334">
        <v>0</v>
      </c>
      <c r="N48" s="334">
        <v>0</v>
      </c>
      <c r="O48" s="334">
        <v>0</v>
      </c>
      <c r="P48" s="232">
        <f t="shared" si="0"/>
        <v>0</v>
      </c>
      <c r="Q48" s="233">
        <f t="shared" si="1"/>
        <v>0</v>
      </c>
      <c r="R48" s="233">
        <f t="shared" si="2"/>
        <v>0</v>
      </c>
      <c r="S48" s="233">
        <f t="shared" si="3"/>
        <v>0</v>
      </c>
      <c r="T48" s="337">
        <v>0</v>
      </c>
      <c r="U48" s="334">
        <v>0</v>
      </c>
      <c r="V48" s="334">
        <v>0</v>
      </c>
      <c r="W48" s="343">
        <v>0</v>
      </c>
      <c r="X48" s="337">
        <v>0</v>
      </c>
      <c r="Y48" s="334">
        <v>0</v>
      </c>
      <c r="Z48" s="334">
        <v>0</v>
      </c>
      <c r="AA48" s="337">
        <v>0</v>
      </c>
      <c r="AB48" s="334">
        <v>0</v>
      </c>
      <c r="AC48" s="334">
        <v>0</v>
      </c>
      <c r="AD48" s="337">
        <v>0</v>
      </c>
      <c r="AE48" s="334">
        <v>0</v>
      </c>
      <c r="AF48" s="344">
        <v>0</v>
      </c>
    </row>
    <row r="49" spans="1:32" ht="12.75">
      <c r="A49" s="76"/>
      <c r="B49" s="102"/>
      <c r="C49" s="32" t="s">
        <v>47</v>
      </c>
      <c r="D49" s="333">
        <v>0</v>
      </c>
      <c r="E49" s="335">
        <v>0</v>
      </c>
      <c r="F49" s="335">
        <v>0</v>
      </c>
      <c r="G49" s="335">
        <v>0</v>
      </c>
      <c r="H49" s="333">
        <v>0</v>
      </c>
      <c r="I49" s="335">
        <v>0</v>
      </c>
      <c r="J49" s="335">
        <v>0</v>
      </c>
      <c r="K49" s="335">
        <v>0</v>
      </c>
      <c r="L49" s="333">
        <v>0</v>
      </c>
      <c r="M49" s="335">
        <v>0</v>
      </c>
      <c r="N49" s="335">
        <v>0</v>
      </c>
      <c r="O49" s="335">
        <v>0</v>
      </c>
      <c r="P49" s="225">
        <f t="shared" si="0"/>
        <v>0</v>
      </c>
      <c r="Q49" s="226">
        <f t="shared" si="1"/>
        <v>0</v>
      </c>
      <c r="R49" s="226">
        <f t="shared" si="2"/>
        <v>0</v>
      </c>
      <c r="S49" s="226">
        <f t="shared" si="3"/>
        <v>0</v>
      </c>
      <c r="T49" s="333">
        <v>0</v>
      </c>
      <c r="U49" s="335">
        <v>0</v>
      </c>
      <c r="V49" s="335">
        <v>0</v>
      </c>
      <c r="W49" s="336">
        <v>0</v>
      </c>
      <c r="X49" s="333">
        <v>0</v>
      </c>
      <c r="Y49" s="335">
        <v>0</v>
      </c>
      <c r="Z49" s="335">
        <v>0</v>
      </c>
      <c r="AA49" s="333">
        <v>0</v>
      </c>
      <c r="AB49" s="335">
        <v>0</v>
      </c>
      <c r="AC49" s="335">
        <v>0</v>
      </c>
      <c r="AD49" s="333">
        <v>0</v>
      </c>
      <c r="AE49" s="335">
        <v>0</v>
      </c>
      <c r="AF49" s="338">
        <v>0</v>
      </c>
    </row>
    <row r="50" spans="1:32" ht="12.75">
      <c r="A50" s="76"/>
      <c r="B50" s="102"/>
      <c r="C50" s="32" t="s">
        <v>48</v>
      </c>
      <c r="D50" s="345">
        <v>0</v>
      </c>
      <c r="E50" s="335">
        <v>0</v>
      </c>
      <c r="F50" s="335">
        <v>0</v>
      </c>
      <c r="G50" s="335">
        <v>0</v>
      </c>
      <c r="H50" s="333">
        <v>0</v>
      </c>
      <c r="I50" s="335">
        <v>0</v>
      </c>
      <c r="J50" s="335">
        <v>0</v>
      </c>
      <c r="K50" s="335">
        <v>0</v>
      </c>
      <c r="L50" s="333">
        <v>0</v>
      </c>
      <c r="M50" s="335">
        <v>0</v>
      </c>
      <c r="N50" s="335">
        <v>0</v>
      </c>
      <c r="O50" s="335">
        <v>0</v>
      </c>
      <c r="P50" s="225">
        <f t="shared" si="0"/>
        <v>0</v>
      </c>
      <c r="Q50" s="226">
        <f t="shared" si="1"/>
        <v>0</v>
      </c>
      <c r="R50" s="226">
        <f t="shared" si="2"/>
        <v>0</v>
      </c>
      <c r="S50" s="226">
        <f t="shared" si="3"/>
        <v>0</v>
      </c>
      <c r="T50" s="333">
        <v>0</v>
      </c>
      <c r="U50" s="335">
        <v>0</v>
      </c>
      <c r="V50" s="335">
        <v>0</v>
      </c>
      <c r="W50" s="336">
        <v>0</v>
      </c>
      <c r="X50" s="333">
        <v>0</v>
      </c>
      <c r="Y50" s="335">
        <v>0</v>
      </c>
      <c r="Z50" s="335">
        <v>0</v>
      </c>
      <c r="AA50" s="333">
        <v>0</v>
      </c>
      <c r="AB50" s="335">
        <v>0</v>
      </c>
      <c r="AC50" s="335">
        <v>0</v>
      </c>
      <c r="AD50" s="333">
        <v>0</v>
      </c>
      <c r="AE50" s="335">
        <v>0</v>
      </c>
      <c r="AF50" s="338">
        <v>0</v>
      </c>
    </row>
    <row r="51" spans="1:32" ht="12.75">
      <c r="A51" s="76"/>
      <c r="B51" s="103" t="s">
        <v>49</v>
      </c>
      <c r="C51" s="101" t="s">
        <v>45</v>
      </c>
      <c r="D51" s="339">
        <v>0</v>
      </c>
      <c r="E51" s="340">
        <v>0</v>
      </c>
      <c r="F51" s="340">
        <v>0</v>
      </c>
      <c r="G51" s="340">
        <v>0</v>
      </c>
      <c r="H51" s="339">
        <v>0</v>
      </c>
      <c r="I51" s="340">
        <v>0</v>
      </c>
      <c r="J51" s="340">
        <v>0</v>
      </c>
      <c r="K51" s="340">
        <v>0</v>
      </c>
      <c r="L51" s="339">
        <v>0</v>
      </c>
      <c r="M51" s="340">
        <v>0</v>
      </c>
      <c r="N51" s="340">
        <v>0</v>
      </c>
      <c r="O51" s="340">
        <v>0</v>
      </c>
      <c r="P51" s="229">
        <f t="shared" si="0"/>
        <v>0</v>
      </c>
      <c r="Q51" s="230">
        <f t="shared" si="1"/>
        <v>0</v>
      </c>
      <c r="R51" s="230">
        <f t="shared" si="2"/>
        <v>0</v>
      </c>
      <c r="S51" s="230">
        <f t="shared" si="3"/>
        <v>0</v>
      </c>
      <c r="T51" s="339">
        <v>0</v>
      </c>
      <c r="U51" s="340">
        <v>0</v>
      </c>
      <c r="V51" s="340">
        <v>0</v>
      </c>
      <c r="W51" s="341">
        <v>0</v>
      </c>
      <c r="X51" s="339">
        <v>0</v>
      </c>
      <c r="Y51" s="340">
        <v>0</v>
      </c>
      <c r="Z51" s="340">
        <v>0</v>
      </c>
      <c r="AA51" s="339">
        <v>0</v>
      </c>
      <c r="AB51" s="340">
        <v>0</v>
      </c>
      <c r="AC51" s="340">
        <v>0</v>
      </c>
      <c r="AD51" s="339">
        <v>0</v>
      </c>
      <c r="AE51" s="340">
        <v>0</v>
      </c>
      <c r="AF51" s="342">
        <v>0</v>
      </c>
    </row>
    <row r="52" spans="1:32" ht="12.75">
      <c r="A52" s="76"/>
      <c r="B52" s="102"/>
      <c r="C52" s="32" t="s">
        <v>47</v>
      </c>
      <c r="D52" s="333">
        <v>0</v>
      </c>
      <c r="E52" s="335">
        <v>0</v>
      </c>
      <c r="F52" s="335">
        <v>0</v>
      </c>
      <c r="G52" s="335">
        <v>0</v>
      </c>
      <c r="H52" s="333">
        <v>0</v>
      </c>
      <c r="I52" s="335">
        <v>0</v>
      </c>
      <c r="J52" s="335">
        <v>0</v>
      </c>
      <c r="K52" s="335">
        <v>0</v>
      </c>
      <c r="L52" s="333">
        <v>0</v>
      </c>
      <c r="M52" s="335">
        <v>0</v>
      </c>
      <c r="N52" s="335">
        <v>0</v>
      </c>
      <c r="O52" s="335">
        <v>0</v>
      </c>
      <c r="P52" s="225">
        <f t="shared" si="0"/>
        <v>0</v>
      </c>
      <c r="Q52" s="226">
        <f t="shared" si="1"/>
        <v>0</v>
      </c>
      <c r="R52" s="226">
        <f t="shared" si="2"/>
        <v>0</v>
      </c>
      <c r="S52" s="226">
        <f t="shared" si="3"/>
        <v>0</v>
      </c>
      <c r="T52" s="333">
        <v>0</v>
      </c>
      <c r="U52" s="335">
        <v>0</v>
      </c>
      <c r="V52" s="335">
        <v>0</v>
      </c>
      <c r="W52" s="336">
        <v>0</v>
      </c>
      <c r="X52" s="333">
        <v>0</v>
      </c>
      <c r="Y52" s="335">
        <v>0</v>
      </c>
      <c r="Z52" s="335">
        <v>0</v>
      </c>
      <c r="AA52" s="333">
        <v>0</v>
      </c>
      <c r="AB52" s="335">
        <v>0</v>
      </c>
      <c r="AC52" s="335">
        <v>0</v>
      </c>
      <c r="AD52" s="333">
        <v>0</v>
      </c>
      <c r="AE52" s="335">
        <v>0</v>
      </c>
      <c r="AF52" s="338">
        <v>0</v>
      </c>
    </row>
    <row r="53" spans="1:32" ht="12.75">
      <c r="A53" s="76"/>
      <c r="B53" s="102"/>
      <c r="C53" s="32" t="s">
        <v>48</v>
      </c>
      <c r="D53" s="333">
        <v>0</v>
      </c>
      <c r="E53" s="335">
        <v>0</v>
      </c>
      <c r="F53" s="335">
        <v>0</v>
      </c>
      <c r="G53" s="335">
        <v>0</v>
      </c>
      <c r="H53" s="333">
        <v>0</v>
      </c>
      <c r="I53" s="335">
        <v>0</v>
      </c>
      <c r="J53" s="335">
        <v>0</v>
      </c>
      <c r="K53" s="335">
        <v>0</v>
      </c>
      <c r="L53" s="333">
        <v>0</v>
      </c>
      <c r="M53" s="335">
        <v>0</v>
      </c>
      <c r="N53" s="335">
        <v>0</v>
      </c>
      <c r="O53" s="335">
        <v>0</v>
      </c>
      <c r="P53" s="225">
        <f t="shared" si="0"/>
        <v>0</v>
      </c>
      <c r="Q53" s="226">
        <f t="shared" si="1"/>
        <v>0</v>
      </c>
      <c r="R53" s="226">
        <f t="shared" si="2"/>
        <v>0</v>
      </c>
      <c r="S53" s="226">
        <f t="shared" si="3"/>
        <v>0</v>
      </c>
      <c r="T53" s="333">
        <v>0</v>
      </c>
      <c r="U53" s="335">
        <v>0</v>
      </c>
      <c r="V53" s="335">
        <v>0</v>
      </c>
      <c r="W53" s="336">
        <v>0</v>
      </c>
      <c r="X53" s="333">
        <v>0</v>
      </c>
      <c r="Y53" s="335">
        <v>0</v>
      </c>
      <c r="Z53" s="335">
        <v>0</v>
      </c>
      <c r="AA53" s="333">
        <v>0</v>
      </c>
      <c r="AB53" s="335">
        <v>0</v>
      </c>
      <c r="AC53" s="335">
        <v>0</v>
      </c>
      <c r="AD53" s="333">
        <v>0</v>
      </c>
      <c r="AE53" s="335">
        <v>0</v>
      </c>
      <c r="AF53" s="338">
        <v>0</v>
      </c>
    </row>
    <row r="54" spans="1:32" ht="12.75">
      <c r="A54" s="75" t="s">
        <v>63</v>
      </c>
      <c r="B54" s="104"/>
      <c r="C54" s="97" t="s">
        <v>45</v>
      </c>
      <c r="D54" s="234"/>
      <c r="E54" s="235"/>
      <c r="F54" s="334">
        <v>0</v>
      </c>
      <c r="G54" s="334">
        <v>0</v>
      </c>
      <c r="H54" s="236"/>
      <c r="I54" s="235"/>
      <c r="J54" s="334">
        <v>0</v>
      </c>
      <c r="K54" s="334">
        <v>0</v>
      </c>
      <c r="L54" s="236"/>
      <c r="M54" s="235"/>
      <c r="N54" s="334">
        <v>0</v>
      </c>
      <c r="O54" s="334">
        <v>0</v>
      </c>
      <c r="P54" s="236"/>
      <c r="Q54" s="235"/>
      <c r="R54" s="233">
        <f>F54+J54+N54</f>
        <v>0</v>
      </c>
      <c r="S54" s="233">
        <f>G54+K54+O54</f>
        <v>0</v>
      </c>
      <c r="T54" s="236"/>
      <c r="U54" s="235"/>
      <c r="V54" s="334">
        <v>0</v>
      </c>
      <c r="W54" s="334">
        <v>0</v>
      </c>
      <c r="X54" s="236"/>
      <c r="Y54" s="235"/>
      <c r="Z54" s="237"/>
      <c r="AA54" s="238"/>
      <c r="AB54" s="235"/>
      <c r="AC54" s="235"/>
      <c r="AD54" s="236"/>
      <c r="AE54" s="235"/>
      <c r="AF54" s="239"/>
    </row>
    <row r="55" spans="1:32" ht="12.75">
      <c r="A55" s="105"/>
      <c r="B55" s="106"/>
      <c r="C55" s="32" t="s">
        <v>47</v>
      </c>
      <c r="D55" s="240"/>
      <c r="E55" s="241"/>
      <c r="F55" s="335">
        <v>0</v>
      </c>
      <c r="G55" s="335">
        <v>0</v>
      </c>
      <c r="H55" s="242"/>
      <c r="I55" s="243"/>
      <c r="J55" s="335">
        <v>0</v>
      </c>
      <c r="K55" s="335">
        <v>0</v>
      </c>
      <c r="L55" s="242"/>
      <c r="M55" s="243"/>
      <c r="N55" s="335">
        <v>0</v>
      </c>
      <c r="O55" s="335">
        <v>0</v>
      </c>
      <c r="P55" s="242"/>
      <c r="Q55" s="243"/>
      <c r="R55" s="226">
        <f>F55+J55+N55</f>
        <v>0</v>
      </c>
      <c r="S55" s="226">
        <f>G55+K55+O55</f>
        <v>0</v>
      </c>
      <c r="T55" s="242"/>
      <c r="U55" s="243"/>
      <c r="V55" s="335">
        <v>0</v>
      </c>
      <c r="W55" s="335">
        <v>0</v>
      </c>
      <c r="X55" s="242"/>
      <c r="Y55" s="243"/>
      <c r="Z55" s="244"/>
      <c r="AA55" s="245"/>
      <c r="AB55" s="243"/>
      <c r="AC55" s="243"/>
      <c r="AD55" s="242"/>
      <c r="AE55" s="243"/>
      <c r="AF55" s="246"/>
    </row>
    <row r="56" spans="1:32" ht="12.75">
      <c r="A56" s="99"/>
      <c r="B56" s="103" t="s">
        <v>49</v>
      </c>
      <c r="C56" s="101" t="s">
        <v>45</v>
      </c>
      <c r="D56" s="247"/>
      <c r="E56" s="248"/>
      <c r="F56" s="249"/>
      <c r="G56" s="249"/>
      <c r="H56" s="250"/>
      <c r="I56" s="251"/>
      <c r="J56" s="249"/>
      <c r="K56" s="249"/>
      <c r="L56" s="250"/>
      <c r="M56" s="251"/>
      <c r="N56" s="249"/>
      <c r="O56" s="249"/>
      <c r="P56" s="250"/>
      <c r="Q56" s="251"/>
      <c r="R56" s="249"/>
      <c r="S56" s="249"/>
      <c r="T56" s="250"/>
      <c r="U56" s="251"/>
      <c r="V56" s="249"/>
      <c r="W56" s="252"/>
      <c r="X56" s="250"/>
      <c r="Y56" s="251"/>
      <c r="Z56" s="249"/>
      <c r="AA56" s="253"/>
      <c r="AB56" s="251"/>
      <c r="AC56" s="251"/>
      <c r="AD56" s="250"/>
      <c r="AE56" s="251"/>
      <c r="AF56" s="254"/>
    </row>
    <row r="57" spans="1:32" ht="12.75">
      <c r="A57" s="76"/>
      <c r="B57" s="102"/>
      <c r="C57" s="32" t="s">
        <v>47</v>
      </c>
      <c r="D57" s="240"/>
      <c r="E57" s="241"/>
      <c r="F57" s="244"/>
      <c r="G57" s="244"/>
      <c r="H57" s="242"/>
      <c r="I57" s="243"/>
      <c r="J57" s="244"/>
      <c r="K57" s="244"/>
      <c r="L57" s="242"/>
      <c r="M57" s="243"/>
      <c r="N57" s="244"/>
      <c r="O57" s="244"/>
      <c r="P57" s="242"/>
      <c r="Q57" s="243"/>
      <c r="R57" s="244"/>
      <c r="S57" s="244"/>
      <c r="T57" s="242"/>
      <c r="U57" s="243"/>
      <c r="V57" s="244"/>
      <c r="W57" s="255"/>
      <c r="X57" s="242"/>
      <c r="Y57" s="243"/>
      <c r="Z57" s="244"/>
      <c r="AA57" s="245"/>
      <c r="AB57" s="243"/>
      <c r="AC57" s="243"/>
      <c r="AD57" s="242"/>
      <c r="AE57" s="243"/>
      <c r="AF57" s="246"/>
    </row>
    <row r="58" spans="1:32" ht="12.75">
      <c r="A58" s="75" t="s">
        <v>64</v>
      </c>
      <c r="B58" s="104"/>
      <c r="C58" s="97" t="s">
        <v>45</v>
      </c>
      <c r="D58" s="234"/>
      <c r="E58" s="256"/>
      <c r="F58" s="334">
        <v>0</v>
      </c>
      <c r="G58" s="334">
        <v>0</v>
      </c>
      <c r="H58" s="236"/>
      <c r="I58" s="235"/>
      <c r="J58" s="334">
        <v>0</v>
      </c>
      <c r="K58" s="334">
        <v>0</v>
      </c>
      <c r="L58" s="236"/>
      <c r="M58" s="235"/>
      <c r="N58" s="334">
        <v>0</v>
      </c>
      <c r="O58" s="334">
        <v>0</v>
      </c>
      <c r="P58" s="236"/>
      <c r="Q58" s="235"/>
      <c r="R58" s="233">
        <f aca="true" t="shared" si="4" ref="R58:S63">F58+J58+N58</f>
        <v>0</v>
      </c>
      <c r="S58" s="233">
        <f t="shared" si="4"/>
        <v>0</v>
      </c>
      <c r="T58" s="236"/>
      <c r="U58" s="235"/>
      <c r="V58" s="334">
        <v>0</v>
      </c>
      <c r="W58" s="343">
        <v>0</v>
      </c>
      <c r="X58" s="236"/>
      <c r="Y58" s="235"/>
      <c r="Z58" s="237"/>
      <c r="AA58" s="238"/>
      <c r="AB58" s="235"/>
      <c r="AC58" s="235"/>
      <c r="AD58" s="236"/>
      <c r="AE58" s="235"/>
      <c r="AF58" s="239"/>
    </row>
    <row r="59" spans="1:32" ht="12.75">
      <c r="A59" s="76"/>
      <c r="B59" s="102"/>
      <c r="C59" s="32" t="s">
        <v>47</v>
      </c>
      <c r="D59" s="240"/>
      <c r="E59" s="241"/>
      <c r="F59" s="335">
        <v>0</v>
      </c>
      <c r="G59" s="335">
        <v>0</v>
      </c>
      <c r="H59" s="242"/>
      <c r="I59" s="243"/>
      <c r="J59" s="335">
        <v>0</v>
      </c>
      <c r="K59" s="335">
        <v>0</v>
      </c>
      <c r="L59" s="242"/>
      <c r="M59" s="243"/>
      <c r="N59" s="335">
        <v>0</v>
      </c>
      <c r="O59" s="335">
        <v>0</v>
      </c>
      <c r="P59" s="242"/>
      <c r="Q59" s="243"/>
      <c r="R59" s="226">
        <f t="shared" si="4"/>
        <v>0</v>
      </c>
      <c r="S59" s="226">
        <f t="shared" si="4"/>
        <v>0</v>
      </c>
      <c r="T59" s="242"/>
      <c r="U59" s="243"/>
      <c r="V59" s="335">
        <v>0</v>
      </c>
      <c r="W59" s="336">
        <v>0</v>
      </c>
      <c r="X59" s="242"/>
      <c r="Y59" s="243"/>
      <c r="Z59" s="244"/>
      <c r="AA59" s="245"/>
      <c r="AB59" s="243"/>
      <c r="AC59" s="243"/>
      <c r="AD59" s="242"/>
      <c r="AE59" s="243"/>
      <c r="AF59" s="246"/>
    </row>
    <row r="60" spans="1:32" ht="12.75">
      <c r="A60" s="76"/>
      <c r="B60" s="102"/>
      <c r="C60" s="32" t="s">
        <v>48</v>
      </c>
      <c r="D60" s="240"/>
      <c r="E60" s="241"/>
      <c r="F60" s="335">
        <v>0</v>
      </c>
      <c r="G60" s="335">
        <v>0</v>
      </c>
      <c r="H60" s="242"/>
      <c r="I60" s="243"/>
      <c r="J60" s="335">
        <v>0</v>
      </c>
      <c r="K60" s="335">
        <v>0</v>
      </c>
      <c r="L60" s="242"/>
      <c r="M60" s="243"/>
      <c r="N60" s="335">
        <v>0</v>
      </c>
      <c r="O60" s="335">
        <v>0</v>
      </c>
      <c r="P60" s="242"/>
      <c r="Q60" s="243"/>
      <c r="R60" s="226">
        <f t="shared" si="4"/>
        <v>0</v>
      </c>
      <c r="S60" s="226">
        <f t="shared" si="4"/>
        <v>0</v>
      </c>
      <c r="T60" s="242"/>
      <c r="U60" s="243"/>
      <c r="V60" s="335">
        <v>0</v>
      </c>
      <c r="W60" s="336">
        <v>0</v>
      </c>
      <c r="X60" s="242"/>
      <c r="Y60" s="243"/>
      <c r="Z60" s="244"/>
      <c r="AA60" s="245"/>
      <c r="AB60" s="243"/>
      <c r="AC60" s="243"/>
      <c r="AD60" s="242"/>
      <c r="AE60" s="243"/>
      <c r="AF60" s="246"/>
    </row>
    <row r="61" spans="1:32" ht="12.75">
      <c r="A61" s="99"/>
      <c r="B61" s="103" t="s">
        <v>49</v>
      </c>
      <c r="C61" s="101" t="s">
        <v>45</v>
      </c>
      <c r="D61" s="247"/>
      <c r="E61" s="248"/>
      <c r="F61" s="340">
        <v>0</v>
      </c>
      <c r="G61" s="340">
        <v>0</v>
      </c>
      <c r="H61" s="250"/>
      <c r="I61" s="251"/>
      <c r="J61" s="340">
        <v>0</v>
      </c>
      <c r="K61" s="340">
        <v>0</v>
      </c>
      <c r="L61" s="250"/>
      <c r="M61" s="251"/>
      <c r="N61" s="340">
        <v>0</v>
      </c>
      <c r="O61" s="340">
        <v>0</v>
      </c>
      <c r="P61" s="250"/>
      <c r="Q61" s="251"/>
      <c r="R61" s="230">
        <f t="shared" si="4"/>
        <v>0</v>
      </c>
      <c r="S61" s="230">
        <f t="shared" si="4"/>
        <v>0</v>
      </c>
      <c r="T61" s="250"/>
      <c r="U61" s="251"/>
      <c r="V61" s="340">
        <v>0</v>
      </c>
      <c r="W61" s="341">
        <v>0</v>
      </c>
      <c r="X61" s="250"/>
      <c r="Y61" s="251"/>
      <c r="Z61" s="249"/>
      <c r="AA61" s="253"/>
      <c r="AB61" s="251"/>
      <c r="AC61" s="251"/>
      <c r="AD61" s="250"/>
      <c r="AE61" s="251"/>
      <c r="AF61" s="254"/>
    </row>
    <row r="62" spans="1:32" ht="12.75">
      <c r="A62" s="76"/>
      <c r="B62" s="102"/>
      <c r="C62" s="32" t="s">
        <v>47</v>
      </c>
      <c r="D62" s="240"/>
      <c r="E62" s="241"/>
      <c r="F62" s="335">
        <v>0</v>
      </c>
      <c r="G62" s="335">
        <v>0</v>
      </c>
      <c r="H62" s="242"/>
      <c r="I62" s="243"/>
      <c r="J62" s="335">
        <v>0</v>
      </c>
      <c r="K62" s="335">
        <v>0</v>
      </c>
      <c r="L62" s="242"/>
      <c r="M62" s="243"/>
      <c r="N62" s="335">
        <v>0</v>
      </c>
      <c r="O62" s="335">
        <v>0</v>
      </c>
      <c r="P62" s="242"/>
      <c r="Q62" s="243"/>
      <c r="R62" s="226">
        <f t="shared" si="4"/>
        <v>0</v>
      </c>
      <c r="S62" s="226">
        <f t="shared" si="4"/>
        <v>0</v>
      </c>
      <c r="T62" s="242"/>
      <c r="U62" s="243"/>
      <c r="V62" s="335">
        <v>0</v>
      </c>
      <c r="W62" s="336">
        <v>0</v>
      </c>
      <c r="X62" s="242"/>
      <c r="Y62" s="243"/>
      <c r="Z62" s="244"/>
      <c r="AA62" s="245"/>
      <c r="AB62" s="243"/>
      <c r="AC62" s="243"/>
      <c r="AD62" s="242"/>
      <c r="AE62" s="243"/>
      <c r="AF62" s="246"/>
    </row>
    <row r="63" spans="1:32" ht="13.5" thickBot="1">
      <c r="A63" s="78"/>
      <c r="B63" s="80"/>
      <c r="C63" s="107" t="s">
        <v>48</v>
      </c>
      <c r="D63" s="257"/>
      <c r="E63" s="258"/>
      <c r="F63" s="346">
        <v>0</v>
      </c>
      <c r="G63" s="346">
        <v>0</v>
      </c>
      <c r="H63" s="259"/>
      <c r="I63" s="260"/>
      <c r="J63" s="346">
        <v>0</v>
      </c>
      <c r="K63" s="346">
        <v>0</v>
      </c>
      <c r="L63" s="259"/>
      <c r="M63" s="260"/>
      <c r="N63" s="346">
        <v>0</v>
      </c>
      <c r="O63" s="347">
        <v>0</v>
      </c>
      <c r="P63" s="261"/>
      <c r="Q63" s="262"/>
      <c r="R63" s="263">
        <f t="shared" si="4"/>
        <v>0</v>
      </c>
      <c r="S63" s="263">
        <f t="shared" si="4"/>
        <v>0</v>
      </c>
      <c r="T63" s="259"/>
      <c r="U63" s="260"/>
      <c r="V63" s="346">
        <v>0</v>
      </c>
      <c r="W63" s="348">
        <v>0</v>
      </c>
      <c r="X63" s="259"/>
      <c r="Y63" s="260"/>
      <c r="Z63" s="264"/>
      <c r="AA63" s="265"/>
      <c r="AB63" s="260"/>
      <c r="AC63" s="260"/>
      <c r="AD63" s="259"/>
      <c r="AE63" s="260"/>
      <c r="AF63" s="266"/>
    </row>
    <row r="64" spans="1:32" ht="12.75">
      <c r="A64" s="108" t="s">
        <v>65</v>
      </c>
      <c r="B64" s="83"/>
      <c r="C64" s="109" t="s">
        <v>45</v>
      </c>
      <c r="D64" s="267">
        <f aca="true" t="shared" si="5" ref="D64:E69">D18+D24+D30+D36+D42+D48</f>
        <v>0</v>
      </c>
      <c r="E64" s="267">
        <f t="shared" si="5"/>
        <v>0</v>
      </c>
      <c r="F64" s="267">
        <f>F18+F24+F30+F36+F42+F48+F54+F58</f>
        <v>0</v>
      </c>
      <c r="G64" s="268">
        <f>G18+G24+G30+G36+G42+G48+G54+G58</f>
        <v>0</v>
      </c>
      <c r="H64" s="267">
        <f aca="true" t="shared" si="6" ref="H64:I69">H18+H24+H30+H36+H42+H48</f>
        <v>0</v>
      </c>
      <c r="I64" s="267">
        <f t="shared" si="6"/>
        <v>0</v>
      </c>
      <c r="J64" s="267">
        <f>J18+J24+J30+J36+J42+J48+J54+J58</f>
        <v>0</v>
      </c>
      <c r="K64" s="268">
        <f>K18+K24+K30+K36+K42+K48+K54+K58</f>
        <v>0</v>
      </c>
      <c r="L64" s="267">
        <f aca="true" t="shared" si="7" ref="L64:M69">L18+L24+L30+L36+L42+L48</f>
        <v>0</v>
      </c>
      <c r="M64" s="267">
        <f t="shared" si="7"/>
        <v>0</v>
      </c>
      <c r="N64" s="267">
        <f>N18+N24+N30+N36+N42+N48+N54+N58</f>
        <v>0</v>
      </c>
      <c r="O64" s="268">
        <f>O18+O24+O30+O36+O42+O48+O54+O58</f>
        <v>0</v>
      </c>
      <c r="P64" s="267">
        <f aca="true" t="shared" si="8" ref="P64:Q69">P18+P24+P30+P36+P42+P48</f>
        <v>0</v>
      </c>
      <c r="Q64" s="267">
        <f t="shared" si="8"/>
        <v>0</v>
      </c>
      <c r="R64" s="267">
        <f>R18+R24+R30+R36+R42+R48+R54+R58</f>
        <v>0</v>
      </c>
      <c r="S64" s="267">
        <f>S18+S24+S30+S36+S42+S48+S54+S58</f>
        <v>0</v>
      </c>
      <c r="T64" s="269">
        <f aca="true" t="shared" si="9" ref="T64:U69">T18+T24+T30+T36+T42+T48</f>
        <v>0</v>
      </c>
      <c r="U64" s="267">
        <f t="shared" si="9"/>
        <v>0</v>
      </c>
      <c r="V64" s="267">
        <f>V18+V24+V30+V36+V42+V48+V54+V58</f>
        <v>0</v>
      </c>
      <c r="W64" s="268">
        <f>W18+W24+W30+W36+W42+W48+W54+W58</f>
        <v>0</v>
      </c>
      <c r="X64" s="269">
        <f aca="true" t="shared" si="10" ref="X64:Z69">X18+X24+X30+X36+X42+X48</f>
        <v>0</v>
      </c>
      <c r="Y64" s="267">
        <f t="shared" si="10"/>
        <v>0</v>
      </c>
      <c r="Z64" s="267">
        <f t="shared" si="10"/>
        <v>0</v>
      </c>
      <c r="AA64" s="269">
        <f aca="true" t="shared" si="11" ref="AA64:AC69">AA18+AA24+AA30+AA36+AA42+AA48</f>
        <v>0</v>
      </c>
      <c r="AB64" s="267">
        <f t="shared" si="11"/>
        <v>0</v>
      </c>
      <c r="AC64" s="267">
        <f t="shared" si="11"/>
        <v>0</v>
      </c>
      <c r="AD64" s="269">
        <f aca="true" t="shared" si="12" ref="AD64:AF69">AD18+AD24+AD30+AD36+AD42+AD48</f>
        <v>0</v>
      </c>
      <c r="AE64" s="267">
        <f t="shared" si="12"/>
        <v>0</v>
      </c>
      <c r="AF64" s="270">
        <f t="shared" si="12"/>
        <v>0</v>
      </c>
    </row>
    <row r="65" spans="1:32" ht="12.75">
      <c r="A65" s="110"/>
      <c r="B65" s="83"/>
      <c r="C65" s="111" t="s">
        <v>47</v>
      </c>
      <c r="D65" s="226">
        <f t="shared" si="5"/>
        <v>0</v>
      </c>
      <c r="E65" s="226">
        <f t="shared" si="5"/>
        <v>0</v>
      </c>
      <c r="F65" s="226">
        <f>F19+F25+F31+F37+F43+F49+F55+F59</f>
        <v>0</v>
      </c>
      <c r="G65" s="271">
        <f>G19+G25+G31+G37+G43+G49+G55+G59</f>
        <v>0</v>
      </c>
      <c r="H65" s="226">
        <f t="shared" si="6"/>
        <v>0</v>
      </c>
      <c r="I65" s="226">
        <f t="shared" si="6"/>
        <v>0</v>
      </c>
      <c r="J65" s="226">
        <f>J19+J25+J31+J37+J43+J49+J55+J59</f>
        <v>0</v>
      </c>
      <c r="K65" s="271">
        <f>K19+K25+K31+K37+K43+K49+K55+K59</f>
        <v>0</v>
      </c>
      <c r="L65" s="226">
        <f t="shared" si="7"/>
        <v>0</v>
      </c>
      <c r="M65" s="226">
        <f t="shared" si="7"/>
        <v>0</v>
      </c>
      <c r="N65" s="226">
        <f>N19+N25+N31+N37+N43+N49+N55+N59</f>
        <v>0</v>
      </c>
      <c r="O65" s="271">
        <f>O19+O25+O31+O37+O43+O49+O55+O59</f>
        <v>0</v>
      </c>
      <c r="P65" s="226">
        <f t="shared" si="8"/>
        <v>0</v>
      </c>
      <c r="Q65" s="226">
        <f t="shared" si="8"/>
        <v>0</v>
      </c>
      <c r="R65" s="226">
        <f>R19+R25+R31+R37+R43+R49+R55+R59</f>
        <v>0</v>
      </c>
      <c r="S65" s="226">
        <f>S19+S25+S31+S37+S43+S49+S55+S59</f>
        <v>0</v>
      </c>
      <c r="T65" s="225">
        <f t="shared" si="9"/>
        <v>0</v>
      </c>
      <c r="U65" s="226">
        <f t="shared" si="9"/>
        <v>0</v>
      </c>
      <c r="V65" s="226">
        <f>V19+V25+V31+V37+V43+V49+V55+V59</f>
        <v>0</v>
      </c>
      <c r="W65" s="271">
        <f>W19+W25+W31+W37+W43+W49+W55+W59</f>
        <v>0</v>
      </c>
      <c r="X65" s="225">
        <f t="shared" si="10"/>
        <v>0</v>
      </c>
      <c r="Y65" s="226">
        <f t="shared" si="10"/>
        <v>0</v>
      </c>
      <c r="Z65" s="226">
        <f t="shared" si="10"/>
        <v>0</v>
      </c>
      <c r="AA65" s="225">
        <f t="shared" si="11"/>
        <v>0</v>
      </c>
      <c r="AB65" s="226">
        <f t="shared" si="11"/>
        <v>0</v>
      </c>
      <c r="AC65" s="226">
        <f t="shared" si="11"/>
        <v>0</v>
      </c>
      <c r="AD65" s="225">
        <f t="shared" si="12"/>
        <v>0</v>
      </c>
      <c r="AE65" s="226">
        <f t="shared" si="12"/>
        <v>0</v>
      </c>
      <c r="AF65" s="227">
        <f t="shared" si="12"/>
        <v>0</v>
      </c>
    </row>
    <row r="66" spans="1:32" ht="12.75">
      <c r="A66" s="110"/>
      <c r="B66" s="83"/>
      <c r="C66" s="32" t="s">
        <v>48</v>
      </c>
      <c r="D66" s="272">
        <f t="shared" si="5"/>
        <v>0</v>
      </c>
      <c r="E66" s="228">
        <f t="shared" si="5"/>
        <v>0</v>
      </c>
      <c r="F66" s="228">
        <f aca="true" t="shared" si="13" ref="F66:G69">F20+F26+F32+F38+F44+F50+F60</f>
        <v>0</v>
      </c>
      <c r="G66" s="228">
        <f t="shared" si="13"/>
        <v>0</v>
      </c>
      <c r="H66" s="272">
        <f t="shared" si="6"/>
        <v>0</v>
      </c>
      <c r="I66" s="228">
        <f t="shared" si="6"/>
        <v>0</v>
      </c>
      <c r="J66" s="228">
        <f aca="true" t="shared" si="14" ref="J66:K69">J20+J26+J32+J38+J44+J50+J60</f>
        <v>0</v>
      </c>
      <c r="K66" s="228">
        <f t="shared" si="14"/>
        <v>0</v>
      </c>
      <c r="L66" s="272">
        <f t="shared" si="7"/>
        <v>0</v>
      </c>
      <c r="M66" s="228">
        <f t="shared" si="7"/>
        <v>0</v>
      </c>
      <c r="N66" s="228">
        <f aca="true" t="shared" si="15" ref="N66:O69">N20+N26+N32+N38+N44+N50+N60</f>
        <v>0</v>
      </c>
      <c r="O66" s="228">
        <f t="shared" si="15"/>
        <v>0</v>
      </c>
      <c r="P66" s="272">
        <f t="shared" si="8"/>
        <v>0</v>
      </c>
      <c r="Q66" s="228">
        <f t="shared" si="8"/>
        <v>0</v>
      </c>
      <c r="R66" s="228">
        <f aca="true" t="shared" si="16" ref="R66:S69">R20+R26+R32+R38+R44+R50+R60</f>
        <v>0</v>
      </c>
      <c r="S66" s="228">
        <f t="shared" si="16"/>
        <v>0</v>
      </c>
      <c r="T66" s="272">
        <f t="shared" si="9"/>
        <v>0</v>
      </c>
      <c r="U66" s="228">
        <f t="shared" si="9"/>
        <v>0</v>
      </c>
      <c r="V66" s="228">
        <f aca="true" t="shared" si="17" ref="V66:W69">V20+V26+V32+V38+V44+V50+V60</f>
        <v>0</v>
      </c>
      <c r="W66" s="273">
        <f t="shared" si="17"/>
        <v>0</v>
      </c>
      <c r="X66" s="272">
        <f t="shared" si="10"/>
        <v>0</v>
      </c>
      <c r="Y66" s="228">
        <f t="shared" si="10"/>
        <v>0</v>
      </c>
      <c r="Z66" s="228">
        <f t="shared" si="10"/>
        <v>0</v>
      </c>
      <c r="AA66" s="272">
        <f t="shared" si="11"/>
        <v>0</v>
      </c>
      <c r="AB66" s="226">
        <f t="shared" si="11"/>
        <v>0</v>
      </c>
      <c r="AC66" s="226">
        <f t="shared" si="11"/>
        <v>0</v>
      </c>
      <c r="AD66" s="225">
        <f t="shared" si="12"/>
        <v>0</v>
      </c>
      <c r="AE66" s="226">
        <f t="shared" si="12"/>
        <v>0</v>
      </c>
      <c r="AF66" s="227">
        <f t="shared" si="12"/>
        <v>0</v>
      </c>
    </row>
    <row r="67" spans="1:32" ht="12.75">
      <c r="A67" s="99"/>
      <c r="B67" s="103" t="s">
        <v>49</v>
      </c>
      <c r="C67" s="101" t="s">
        <v>45</v>
      </c>
      <c r="D67" s="225">
        <f t="shared" si="5"/>
        <v>0</v>
      </c>
      <c r="E67" s="230">
        <f t="shared" si="5"/>
        <v>0</v>
      </c>
      <c r="F67" s="230">
        <f t="shared" si="13"/>
        <v>0</v>
      </c>
      <c r="G67" s="226">
        <f t="shared" si="13"/>
        <v>0</v>
      </c>
      <c r="H67" s="225">
        <f t="shared" si="6"/>
        <v>0</v>
      </c>
      <c r="I67" s="230">
        <f t="shared" si="6"/>
        <v>0</v>
      </c>
      <c r="J67" s="230">
        <f t="shared" si="14"/>
        <v>0</v>
      </c>
      <c r="K67" s="226">
        <f t="shared" si="14"/>
        <v>0</v>
      </c>
      <c r="L67" s="225">
        <f t="shared" si="7"/>
        <v>0</v>
      </c>
      <c r="M67" s="230">
        <f t="shared" si="7"/>
        <v>0</v>
      </c>
      <c r="N67" s="230">
        <f t="shared" si="15"/>
        <v>0</v>
      </c>
      <c r="O67" s="226">
        <f t="shared" si="15"/>
        <v>0</v>
      </c>
      <c r="P67" s="225">
        <f t="shared" si="8"/>
        <v>0</v>
      </c>
      <c r="Q67" s="230">
        <f t="shared" si="8"/>
        <v>0</v>
      </c>
      <c r="R67" s="230">
        <f t="shared" si="16"/>
        <v>0</v>
      </c>
      <c r="S67" s="226">
        <f t="shared" si="16"/>
        <v>0</v>
      </c>
      <c r="T67" s="225">
        <f t="shared" si="9"/>
        <v>0</v>
      </c>
      <c r="U67" s="230">
        <f t="shared" si="9"/>
        <v>0</v>
      </c>
      <c r="V67" s="230">
        <f t="shared" si="17"/>
        <v>0</v>
      </c>
      <c r="W67" s="274">
        <f t="shared" si="17"/>
        <v>0</v>
      </c>
      <c r="X67" s="225">
        <f t="shared" si="10"/>
        <v>0</v>
      </c>
      <c r="Y67" s="230">
        <f t="shared" si="10"/>
        <v>0</v>
      </c>
      <c r="Z67" s="230">
        <f t="shared" si="10"/>
        <v>0</v>
      </c>
      <c r="AA67" s="229">
        <f t="shared" si="11"/>
        <v>0</v>
      </c>
      <c r="AB67" s="230">
        <f t="shared" si="11"/>
        <v>0</v>
      </c>
      <c r="AC67" s="230">
        <f t="shared" si="11"/>
        <v>0</v>
      </c>
      <c r="AD67" s="229">
        <f t="shared" si="12"/>
        <v>0</v>
      </c>
      <c r="AE67" s="230">
        <f t="shared" si="12"/>
        <v>0</v>
      </c>
      <c r="AF67" s="275">
        <f t="shared" si="12"/>
        <v>0</v>
      </c>
    </row>
    <row r="68" spans="1:32" ht="12.75">
      <c r="A68" s="76"/>
      <c r="B68" s="31"/>
      <c r="C68" s="32" t="s">
        <v>47</v>
      </c>
      <c r="D68" s="225">
        <f t="shared" si="5"/>
        <v>0</v>
      </c>
      <c r="E68" s="226">
        <f t="shared" si="5"/>
        <v>0</v>
      </c>
      <c r="F68" s="226">
        <f t="shared" si="13"/>
        <v>0</v>
      </c>
      <c r="G68" s="226">
        <f t="shared" si="13"/>
        <v>0</v>
      </c>
      <c r="H68" s="225">
        <f t="shared" si="6"/>
        <v>0</v>
      </c>
      <c r="I68" s="226">
        <f t="shared" si="6"/>
        <v>0</v>
      </c>
      <c r="J68" s="226">
        <f t="shared" si="14"/>
        <v>0</v>
      </c>
      <c r="K68" s="226">
        <f t="shared" si="14"/>
        <v>0</v>
      </c>
      <c r="L68" s="225">
        <f t="shared" si="7"/>
        <v>0</v>
      </c>
      <c r="M68" s="226">
        <f t="shared" si="7"/>
        <v>0</v>
      </c>
      <c r="N68" s="226">
        <f t="shared" si="15"/>
        <v>0</v>
      </c>
      <c r="O68" s="226">
        <f t="shared" si="15"/>
        <v>0</v>
      </c>
      <c r="P68" s="225">
        <f t="shared" si="8"/>
        <v>0</v>
      </c>
      <c r="Q68" s="226">
        <f t="shared" si="8"/>
        <v>0</v>
      </c>
      <c r="R68" s="226">
        <f t="shared" si="16"/>
        <v>0</v>
      </c>
      <c r="S68" s="226">
        <f t="shared" si="16"/>
        <v>0</v>
      </c>
      <c r="T68" s="225">
        <f t="shared" si="9"/>
        <v>0</v>
      </c>
      <c r="U68" s="226">
        <f t="shared" si="9"/>
        <v>0</v>
      </c>
      <c r="V68" s="226">
        <f t="shared" si="17"/>
        <v>0</v>
      </c>
      <c r="W68" s="271">
        <f t="shared" si="17"/>
        <v>0</v>
      </c>
      <c r="X68" s="225">
        <f t="shared" si="10"/>
        <v>0</v>
      </c>
      <c r="Y68" s="226">
        <f t="shared" si="10"/>
        <v>0</v>
      </c>
      <c r="Z68" s="226">
        <f t="shared" si="10"/>
        <v>0</v>
      </c>
      <c r="AA68" s="225">
        <f t="shared" si="11"/>
        <v>0</v>
      </c>
      <c r="AB68" s="226">
        <f t="shared" si="11"/>
        <v>0</v>
      </c>
      <c r="AC68" s="226">
        <f t="shared" si="11"/>
        <v>0</v>
      </c>
      <c r="AD68" s="225">
        <f t="shared" si="12"/>
        <v>0</v>
      </c>
      <c r="AE68" s="226">
        <f t="shared" si="12"/>
        <v>0</v>
      </c>
      <c r="AF68" s="227">
        <f t="shared" si="12"/>
        <v>0</v>
      </c>
    </row>
    <row r="69" spans="1:32" ht="12.75">
      <c r="A69" s="76"/>
      <c r="B69" s="31"/>
      <c r="C69" s="32" t="s">
        <v>48</v>
      </c>
      <c r="D69" s="225">
        <f t="shared" si="5"/>
        <v>0</v>
      </c>
      <c r="E69" s="231">
        <f t="shared" si="5"/>
        <v>0</v>
      </c>
      <c r="F69" s="231">
        <f t="shared" si="13"/>
        <v>0</v>
      </c>
      <c r="G69" s="226">
        <f t="shared" si="13"/>
        <v>0</v>
      </c>
      <c r="H69" s="225">
        <f t="shared" si="6"/>
        <v>0</v>
      </c>
      <c r="I69" s="231">
        <f t="shared" si="6"/>
        <v>0</v>
      </c>
      <c r="J69" s="231">
        <f t="shared" si="14"/>
        <v>0</v>
      </c>
      <c r="K69" s="226">
        <f t="shared" si="14"/>
        <v>0</v>
      </c>
      <c r="L69" s="225">
        <f t="shared" si="7"/>
        <v>0</v>
      </c>
      <c r="M69" s="231">
        <f t="shared" si="7"/>
        <v>0</v>
      </c>
      <c r="N69" s="231">
        <f t="shared" si="15"/>
        <v>0</v>
      </c>
      <c r="O69" s="226">
        <f t="shared" si="15"/>
        <v>0</v>
      </c>
      <c r="P69" s="225">
        <f t="shared" si="8"/>
        <v>0</v>
      </c>
      <c r="Q69" s="231">
        <f t="shared" si="8"/>
        <v>0</v>
      </c>
      <c r="R69" s="231">
        <f t="shared" si="16"/>
        <v>0</v>
      </c>
      <c r="S69" s="226">
        <f t="shared" si="16"/>
        <v>0</v>
      </c>
      <c r="T69" s="225">
        <f t="shared" si="9"/>
        <v>0</v>
      </c>
      <c r="U69" s="231">
        <f t="shared" si="9"/>
        <v>0</v>
      </c>
      <c r="V69" s="231">
        <f t="shared" si="17"/>
        <v>0</v>
      </c>
      <c r="W69" s="276">
        <f t="shared" si="17"/>
        <v>0</v>
      </c>
      <c r="X69" s="225">
        <f t="shared" si="10"/>
        <v>0</v>
      </c>
      <c r="Y69" s="231">
        <f t="shared" si="10"/>
        <v>0</v>
      </c>
      <c r="Z69" s="231">
        <f t="shared" si="10"/>
        <v>0</v>
      </c>
      <c r="AA69" s="277">
        <f t="shared" si="11"/>
        <v>0</v>
      </c>
      <c r="AB69" s="226">
        <f t="shared" si="11"/>
        <v>0</v>
      </c>
      <c r="AC69" s="226">
        <f t="shared" si="11"/>
        <v>0</v>
      </c>
      <c r="AD69" s="225">
        <f t="shared" si="12"/>
        <v>0</v>
      </c>
      <c r="AE69" s="226">
        <f t="shared" si="12"/>
        <v>0</v>
      </c>
      <c r="AF69" s="227">
        <f t="shared" si="12"/>
        <v>0</v>
      </c>
    </row>
    <row r="70" spans="1:32" ht="13.5" thickBot="1">
      <c r="A70" s="79"/>
      <c r="B70" s="80"/>
      <c r="C70" s="112" t="s">
        <v>69</v>
      </c>
      <c r="D70" s="278">
        <f aca="true" t="shared" si="18" ref="D70:AF70">SUM(D64:D69)</f>
        <v>0</v>
      </c>
      <c r="E70" s="279">
        <f t="shared" si="18"/>
        <v>0</v>
      </c>
      <c r="F70" s="279">
        <f t="shared" si="18"/>
        <v>0</v>
      </c>
      <c r="G70" s="279">
        <f t="shared" si="18"/>
        <v>0</v>
      </c>
      <c r="H70" s="278">
        <f t="shared" si="18"/>
        <v>0</v>
      </c>
      <c r="I70" s="279">
        <f t="shared" si="18"/>
        <v>0</v>
      </c>
      <c r="J70" s="279">
        <f t="shared" si="18"/>
        <v>0</v>
      </c>
      <c r="K70" s="279">
        <f t="shared" si="18"/>
        <v>0</v>
      </c>
      <c r="L70" s="278">
        <f t="shared" si="18"/>
        <v>0</v>
      </c>
      <c r="M70" s="279">
        <f t="shared" si="18"/>
        <v>0</v>
      </c>
      <c r="N70" s="279">
        <f t="shared" si="18"/>
        <v>0</v>
      </c>
      <c r="O70" s="279">
        <f t="shared" si="18"/>
        <v>0</v>
      </c>
      <c r="P70" s="278">
        <f t="shared" si="18"/>
        <v>0</v>
      </c>
      <c r="Q70" s="279">
        <f t="shared" si="18"/>
        <v>0</v>
      </c>
      <c r="R70" s="279">
        <f t="shared" si="18"/>
        <v>0</v>
      </c>
      <c r="S70" s="279">
        <f t="shared" si="18"/>
        <v>0</v>
      </c>
      <c r="T70" s="278">
        <f t="shared" si="18"/>
        <v>0</v>
      </c>
      <c r="U70" s="279">
        <f t="shared" si="18"/>
        <v>0</v>
      </c>
      <c r="V70" s="279">
        <f t="shared" si="18"/>
        <v>0</v>
      </c>
      <c r="W70" s="280">
        <f t="shared" si="18"/>
        <v>0</v>
      </c>
      <c r="X70" s="278">
        <f t="shared" si="18"/>
        <v>0</v>
      </c>
      <c r="Y70" s="279">
        <f t="shared" si="18"/>
        <v>0</v>
      </c>
      <c r="Z70" s="279">
        <f t="shared" si="18"/>
        <v>0</v>
      </c>
      <c r="AA70" s="278">
        <f t="shared" si="18"/>
        <v>0</v>
      </c>
      <c r="AB70" s="279">
        <f t="shared" si="18"/>
        <v>0</v>
      </c>
      <c r="AC70" s="279">
        <f t="shared" si="18"/>
        <v>0</v>
      </c>
      <c r="AD70" s="278">
        <f t="shared" si="18"/>
        <v>0</v>
      </c>
      <c r="AE70" s="279">
        <f t="shared" si="18"/>
        <v>0</v>
      </c>
      <c r="AF70" s="281">
        <f t="shared" si="18"/>
        <v>0</v>
      </c>
    </row>
    <row r="71" spans="1:23" ht="12.75">
      <c r="A71" s="31"/>
      <c r="B71" s="31"/>
      <c r="C71" s="32"/>
      <c r="D71" s="121"/>
      <c r="E71" s="31"/>
      <c r="F71" s="31"/>
      <c r="G71" s="31"/>
      <c r="H71" s="31"/>
      <c r="I71" s="31"/>
      <c r="J71" s="31"/>
      <c r="K71" s="121"/>
      <c r="L71" s="31"/>
      <c r="M71" s="31"/>
      <c r="N71" s="31"/>
      <c r="O71" s="31"/>
      <c r="P71" s="31"/>
      <c r="Q71" s="121"/>
      <c r="R71" s="31"/>
      <c r="S71" s="31"/>
      <c r="T71" s="31"/>
      <c r="U71" s="31"/>
      <c r="V71" s="31"/>
      <c r="W71" s="31"/>
    </row>
    <row r="72" spans="1:22" ht="12.75">
      <c r="A72" s="31"/>
      <c r="B72" s="31"/>
      <c r="C72" s="32"/>
      <c r="D72" s="81"/>
      <c r="E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31"/>
      <c r="U72" s="31"/>
      <c r="V72" s="31"/>
    </row>
  </sheetData>
  <sheetProtection/>
  <conditionalFormatting sqref="D54:E63">
    <cfRule type="cellIs" priority="1" dxfId="0" operator="lessThan" stopIfTrue="1">
      <formula>0</formula>
    </cfRule>
    <cfRule type="cellIs" priority="2" dxfId="0" operator="notEqual" stopIfTrue="1">
      <formula>ROUND(D54,3)</formula>
    </cfRule>
  </conditionalFormatting>
  <conditionalFormatting sqref="D64:E69 H64:I69 L64:M69 T64:U69 X64:AF69">
    <cfRule type="cellIs" priority="3" dxfId="0" operator="notEqual" stopIfTrue="1">
      <formula>TRUNC(D64)</formula>
    </cfRule>
  </conditionalFormatting>
  <conditionalFormatting sqref="F54:G55 F58:G63 J58:K63 J54:K55">
    <cfRule type="cellIs" priority="4" dxfId="0" operator="lessThan" stopIfTrue="1">
      <formula>0</formula>
    </cfRule>
    <cfRule type="cellIs" priority="5" dxfId="0" operator="notEqual" stopIfTrue="1">
      <formula>TRUNC(F54)</formula>
    </cfRule>
  </conditionalFormatting>
  <conditionalFormatting sqref="N54:O55 N58:O63">
    <cfRule type="cellIs" priority="6" dxfId="0" operator="greaterThan" stopIfTrue="1">
      <formula>0</formula>
    </cfRule>
    <cfRule type="cellIs" priority="7" dxfId="0" operator="notEqual" stopIfTrue="1">
      <formula>TRUNC(N54)</formula>
    </cfRule>
  </conditionalFormatting>
  <conditionalFormatting sqref="V54:W55 V58:W63">
    <cfRule type="cellIs" priority="8" dxfId="0" operator="lessThan" stopIfTrue="1">
      <formula>0</formula>
    </cfRule>
    <cfRule type="cellIs" priority="9" dxfId="0" operator="notEqual" stopIfTrue="1">
      <formula>TRUNC(V54)</formula>
    </cfRule>
    <cfRule type="expression" priority="10" dxfId="0" stopIfTrue="1">
      <formula>V54&gt;(F54+J54)</formula>
    </cfRule>
  </conditionalFormatting>
  <conditionalFormatting sqref="J64:K65 F64:G65 N64:O65 V64:W65">
    <cfRule type="expression" priority="11" dxfId="0" stopIfTrue="1">
      <formula>(F64-F54-F58)&lt;&gt;TRUNC(F64-F54-F58)</formula>
    </cfRule>
  </conditionalFormatting>
  <conditionalFormatting sqref="J66:K69 F66:G69 N66:O69 V66:W69">
    <cfRule type="expression" priority="12" dxfId="0" stopIfTrue="1">
      <formula>(F66-F60)&lt;&gt;TRUNC(F66-F60)</formula>
    </cfRule>
  </conditionalFormatting>
  <conditionalFormatting sqref="D18:K53">
    <cfRule type="cellIs" priority="13" dxfId="0" operator="lessThan" stopIfTrue="1">
      <formula>0</formula>
    </cfRule>
    <cfRule type="cellIs" priority="14" dxfId="0" operator="notEqual" stopIfTrue="1">
      <formula>ROUND(D18,2)</formula>
    </cfRule>
  </conditionalFormatting>
  <conditionalFormatting sqref="L18:O53">
    <cfRule type="cellIs" priority="15" dxfId="0" operator="greaterThan" stopIfTrue="1">
      <formula>0</formula>
    </cfRule>
    <cfRule type="cellIs" priority="16" dxfId="0" operator="notEqual" stopIfTrue="1">
      <formula>ROUND(L18,2)</formula>
    </cfRule>
  </conditionalFormatting>
  <conditionalFormatting sqref="T18:W53">
    <cfRule type="cellIs" priority="17" dxfId="0" operator="lessThan" stopIfTrue="1">
      <formula>0</formula>
    </cfRule>
    <cfRule type="cellIs" priority="18" dxfId="0" operator="notEqual" stopIfTrue="1">
      <formula>ROUND(T18,2)</formula>
    </cfRule>
    <cfRule type="expression" priority="19" dxfId="0" stopIfTrue="1">
      <formula>T18&gt;SUM(D18,H18)</formula>
    </cfRule>
  </conditionalFormatting>
  <conditionalFormatting sqref="X18:AF53">
    <cfRule type="cellIs" priority="20" dxfId="0" operator="lessThan" stopIfTrue="1">
      <formula>0</formula>
    </cfRule>
    <cfRule type="cellIs" priority="21" dxfId="0" operator="notEqual" stopIfTrue="1">
      <formula>ROUND(X18,2)</formula>
    </cfRule>
    <cfRule type="expression" priority="22" dxfId="0" stopIfTrue="1">
      <formula>SUM($X18:$Z18,$AA18:$AC18,$AD18:$AF18)&gt;SUM($D18:$E18,$H18:$I18)</formula>
    </cfRule>
  </conditionalFormatting>
  <printOptions/>
  <pageMargins left="0.48" right="0.18" top="0.5905511811023623" bottom="0.2755905511811024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4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421875" style="82" customWidth="1"/>
    <col min="2" max="2" width="6.57421875" style="82" customWidth="1"/>
    <col min="3" max="3" width="5.7109375" style="82" customWidth="1"/>
    <col min="4" max="7" width="8.7109375" style="82" customWidth="1"/>
    <col min="8" max="8" width="8.8515625" style="82" customWidth="1"/>
    <col min="9" max="19" width="8.7109375" style="82" customWidth="1"/>
    <col min="20" max="80" width="9.140625" style="29" customWidth="1"/>
    <col min="81" max="16384" width="9.140625" style="82" customWidth="1"/>
  </cols>
  <sheetData>
    <row r="1" spans="1:80" s="171" customFormat="1" ht="18">
      <c r="A1" s="168" t="str">
        <f>FTS____!A1</f>
        <v>Higher Education Students Early Statistics 2002-03</v>
      </c>
      <c r="B1" s="169"/>
      <c r="C1" s="170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23" ht="12.75">
      <c r="A2" s="33"/>
      <c r="B2" s="31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80" s="176" customFormat="1" ht="15.75">
      <c r="A3" s="34" t="str">
        <f>FTS____!INSTNAME</f>
        <v>Institution:</v>
      </c>
      <c r="B3" s="173"/>
      <c r="C3" s="174"/>
      <c r="D3" s="173"/>
      <c r="E3" s="173"/>
      <c r="F3" s="173"/>
      <c r="G3" s="173"/>
      <c r="H3" s="173"/>
      <c r="I3" s="173"/>
      <c r="J3" s="175"/>
      <c r="K3" s="175"/>
      <c r="L3" s="150"/>
      <c r="M3" s="150"/>
      <c r="N3" s="150"/>
      <c r="O3" s="150"/>
      <c r="P3" s="150"/>
      <c r="Q3" s="42"/>
      <c r="R3" s="42"/>
      <c r="S3" s="42"/>
      <c r="T3" s="42"/>
      <c r="U3" s="173"/>
      <c r="V3" s="173"/>
      <c r="W3" s="173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</row>
    <row r="4" spans="1:80" s="176" customFormat="1" ht="15.75">
      <c r="A4" s="34" t="str">
        <f>FTS____!CODE</f>
        <v>Code:</v>
      </c>
      <c r="B4" s="173"/>
      <c r="C4" s="174"/>
      <c r="D4" s="173"/>
      <c r="E4" s="173"/>
      <c r="F4" s="173"/>
      <c r="G4" s="173"/>
      <c r="H4" s="320"/>
      <c r="I4" s="173"/>
      <c r="J4" s="175"/>
      <c r="K4" s="175"/>
      <c r="L4" s="150"/>
      <c r="M4" s="150"/>
      <c r="N4" s="150"/>
      <c r="O4" s="150"/>
      <c r="P4" s="150"/>
      <c r="Q4" s="42"/>
      <c r="R4" s="42"/>
      <c r="S4" s="42"/>
      <c r="T4" s="42"/>
      <c r="U4" s="173"/>
      <c r="V4" s="173"/>
      <c r="W4" s="173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</row>
    <row r="5" spans="1:80" s="176" customFormat="1" ht="15.75">
      <c r="A5" s="172" t="str">
        <f>FTS____!A5</f>
        <v>Mode: Full-time and sandwich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50"/>
      <c r="M5" s="150"/>
      <c r="N5" s="150"/>
      <c r="O5" s="150"/>
      <c r="P5" s="150"/>
      <c r="Q5" s="150"/>
      <c r="R5" s="150"/>
      <c r="S5" s="150"/>
      <c r="T5" s="150"/>
      <c r="U5" s="175"/>
      <c r="V5" s="175"/>
      <c r="W5" s="175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</row>
    <row r="6" spans="1:80" s="176" customFormat="1" ht="15.75">
      <c r="A6" s="34" t="s">
        <v>111</v>
      </c>
      <c r="B6" s="175"/>
      <c r="C6" s="175"/>
      <c r="D6" s="175"/>
      <c r="E6" s="175"/>
      <c r="F6" s="175"/>
      <c r="G6" s="175"/>
      <c r="H6" s="175"/>
      <c r="I6" s="175"/>
      <c r="J6" s="175"/>
      <c r="K6" s="177"/>
      <c r="L6" s="178"/>
      <c r="M6" s="175"/>
      <c r="N6" s="175"/>
      <c r="O6" s="175"/>
      <c r="P6" s="179"/>
      <c r="Q6" s="175"/>
      <c r="R6" s="175"/>
      <c r="S6" s="175"/>
      <c r="T6" s="175"/>
      <c r="U6" s="175"/>
      <c r="V6" s="175"/>
      <c r="W6" s="175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</row>
    <row r="7" spans="1:80" s="176" customFormat="1" ht="15.75">
      <c r="A7" s="34"/>
      <c r="B7" s="175"/>
      <c r="C7" s="175"/>
      <c r="D7" s="175"/>
      <c r="E7" s="175"/>
      <c r="F7" s="175"/>
      <c r="G7" s="175"/>
      <c r="H7" s="175"/>
      <c r="I7" s="175"/>
      <c r="J7" s="175"/>
      <c r="K7" s="177"/>
      <c r="L7" s="178"/>
      <c r="M7" s="175"/>
      <c r="N7" s="175"/>
      <c r="O7" s="175"/>
      <c r="P7" s="179"/>
      <c r="Q7" s="175"/>
      <c r="R7" s="175"/>
      <c r="S7" s="175"/>
      <c r="T7" s="175"/>
      <c r="U7" s="175"/>
      <c r="V7" s="175"/>
      <c r="W7" s="175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</row>
    <row r="8" spans="1:20" ht="13.5" thickBot="1">
      <c r="A8" s="29"/>
      <c r="B8" s="29"/>
      <c r="C8" s="29"/>
      <c r="D8" s="349" t="s">
        <v>123</v>
      </c>
      <c r="E8" s="29"/>
      <c r="F8" s="29"/>
      <c r="G8" s="29"/>
      <c r="H8" s="349" t="s">
        <v>123</v>
      </c>
      <c r="I8" s="29"/>
      <c r="J8" s="29"/>
      <c r="K8" s="29"/>
      <c r="L8" s="349" t="s">
        <v>123</v>
      </c>
      <c r="M8" s="29"/>
      <c r="N8" s="29"/>
      <c r="O8" s="29"/>
      <c r="P8" s="29"/>
      <c r="Q8" s="29"/>
      <c r="R8" s="29"/>
      <c r="S8" s="29"/>
      <c r="T8" s="349" t="s">
        <v>123</v>
      </c>
    </row>
    <row r="9" spans="1:23" ht="12.75">
      <c r="A9" s="88"/>
      <c r="B9" s="70"/>
      <c r="C9" s="70"/>
      <c r="D9" s="193">
        <v>1</v>
      </c>
      <c r="E9" s="1"/>
      <c r="F9" s="1"/>
      <c r="G9" s="1"/>
      <c r="H9" s="193">
        <v>2</v>
      </c>
      <c r="I9" s="1"/>
      <c r="J9" s="1"/>
      <c r="K9" s="1"/>
      <c r="L9" s="193">
        <v>3</v>
      </c>
      <c r="M9" s="1"/>
      <c r="N9" s="1"/>
      <c r="O9" s="1"/>
      <c r="P9" s="193">
        <v>4</v>
      </c>
      <c r="Q9" s="1"/>
      <c r="R9" s="1"/>
      <c r="S9" s="1"/>
      <c r="T9" s="193">
        <v>5</v>
      </c>
      <c r="U9" s="1"/>
      <c r="V9" s="1"/>
      <c r="W9" s="3"/>
    </row>
    <row r="10" spans="1:23" ht="12.75">
      <c r="A10" s="76"/>
      <c r="B10" s="31"/>
      <c r="C10" s="31"/>
      <c r="D10" s="205"/>
      <c r="E10" s="6"/>
      <c r="F10" s="6"/>
      <c r="G10" s="6"/>
      <c r="H10" s="205"/>
      <c r="I10" s="6"/>
      <c r="J10" s="6"/>
      <c r="K10" s="6"/>
      <c r="L10" s="205"/>
      <c r="M10" s="6"/>
      <c r="N10" s="6"/>
      <c r="O10" s="6"/>
      <c r="P10" s="205"/>
      <c r="Q10" s="6"/>
      <c r="R10" s="6"/>
      <c r="S10" s="6"/>
      <c r="T10" s="205"/>
      <c r="U10" s="6"/>
      <c r="V10" s="6"/>
      <c r="W10" s="7"/>
    </row>
    <row r="11" spans="1:23" ht="12.75">
      <c r="A11" s="76"/>
      <c r="B11" s="31"/>
      <c r="C11" s="31"/>
      <c r="D11" s="5" t="s">
        <v>6</v>
      </c>
      <c r="E11" s="6"/>
      <c r="F11" s="6"/>
      <c r="G11" s="6"/>
      <c r="H11" s="5" t="s">
        <v>7</v>
      </c>
      <c r="I11" s="6"/>
      <c r="J11" s="6"/>
      <c r="K11" s="6"/>
      <c r="L11" s="5" t="s">
        <v>8</v>
      </c>
      <c r="M11" s="6"/>
      <c r="N11" s="6"/>
      <c r="O11" s="6"/>
      <c r="P11" s="5" t="s">
        <v>9</v>
      </c>
      <c r="Q11" s="6"/>
      <c r="R11" s="6"/>
      <c r="S11" s="6"/>
      <c r="T11" s="5" t="s">
        <v>10</v>
      </c>
      <c r="U11" s="6"/>
      <c r="V11" s="6"/>
      <c r="W11" s="7"/>
    </row>
    <row r="12" spans="1:23" ht="12.75">
      <c r="A12" s="76"/>
      <c r="B12" s="31"/>
      <c r="C12" s="31"/>
      <c r="D12" s="5" t="s">
        <v>119</v>
      </c>
      <c r="E12" s="6"/>
      <c r="F12" s="6"/>
      <c r="G12" s="6"/>
      <c r="H12" s="5" t="s">
        <v>120</v>
      </c>
      <c r="I12" s="6"/>
      <c r="J12" s="6"/>
      <c r="K12" s="6"/>
      <c r="L12" s="5" t="s">
        <v>12</v>
      </c>
      <c r="M12" s="6"/>
      <c r="N12" s="6"/>
      <c r="O12" s="6"/>
      <c r="P12" s="5" t="s">
        <v>121</v>
      </c>
      <c r="Q12" s="6"/>
      <c r="R12" s="6"/>
      <c r="S12" s="6"/>
      <c r="T12" s="5" t="s">
        <v>113</v>
      </c>
      <c r="U12" s="6"/>
      <c r="V12" s="6"/>
      <c r="W12" s="7"/>
    </row>
    <row r="13" spans="1:23" ht="12.75">
      <c r="A13" s="76"/>
      <c r="B13" s="31"/>
      <c r="C13" s="31"/>
      <c r="D13" s="8" t="str">
        <f>"1 December 2002 inclusive"</f>
        <v>1 December 2002 inclusive</v>
      </c>
      <c r="E13" s="9"/>
      <c r="F13" s="9"/>
      <c r="G13" s="9"/>
      <c r="H13" s="11" t="s">
        <v>122</v>
      </c>
      <c r="I13" s="9"/>
      <c r="J13" s="9"/>
      <c r="K13" s="9"/>
      <c r="L13" s="11" t="s">
        <v>14</v>
      </c>
      <c r="M13" s="9"/>
      <c r="N13" s="9"/>
      <c r="O13" s="9"/>
      <c r="P13" s="11" t="s">
        <v>112</v>
      </c>
      <c r="Q13" s="9"/>
      <c r="R13" s="9"/>
      <c r="S13" s="9"/>
      <c r="T13" s="11"/>
      <c r="U13" s="9"/>
      <c r="V13" s="9"/>
      <c r="W13" s="12"/>
    </row>
    <row r="14" spans="1:80" ht="12.75">
      <c r="A14" s="76"/>
      <c r="B14" s="31"/>
      <c r="C14" s="31"/>
      <c r="D14" s="474" t="s">
        <v>15</v>
      </c>
      <c r="E14" s="475"/>
      <c r="F14" s="475"/>
      <c r="G14" s="31"/>
      <c r="H14" s="474" t="s">
        <v>15</v>
      </c>
      <c r="I14" s="475"/>
      <c r="J14" s="475"/>
      <c r="K14" s="31"/>
      <c r="L14" s="474" t="s">
        <v>15</v>
      </c>
      <c r="M14" s="475"/>
      <c r="N14" s="475"/>
      <c r="O14" s="31"/>
      <c r="P14" s="474" t="s">
        <v>15</v>
      </c>
      <c r="Q14" s="475"/>
      <c r="R14" s="475"/>
      <c r="S14" s="31"/>
      <c r="T14" s="474" t="s">
        <v>15</v>
      </c>
      <c r="U14" s="475"/>
      <c r="V14" s="475"/>
      <c r="W14" s="77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ht="12.75">
      <c r="A15" s="76"/>
      <c r="B15" s="31"/>
      <c r="C15" s="31"/>
      <c r="D15" s="476" t="s">
        <v>17</v>
      </c>
      <c r="E15" s="477"/>
      <c r="F15" s="478"/>
      <c r="G15" s="13"/>
      <c r="H15" s="476" t="s">
        <v>17</v>
      </c>
      <c r="I15" s="477"/>
      <c r="J15" s="478"/>
      <c r="K15" s="13"/>
      <c r="L15" s="476" t="s">
        <v>17</v>
      </c>
      <c r="M15" s="477"/>
      <c r="N15" s="478"/>
      <c r="O15" s="13"/>
      <c r="P15" s="476" t="s">
        <v>17</v>
      </c>
      <c r="Q15" s="477"/>
      <c r="R15" s="478"/>
      <c r="S15" s="13"/>
      <c r="T15" s="476" t="s">
        <v>17</v>
      </c>
      <c r="U15" s="477"/>
      <c r="V15" s="478"/>
      <c r="W15" s="14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ht="30" customHeight="1">
      <c r="A16" s="76"/>
      <c r="B16" s="90"/>
      <c r="C16" s="29"/>
      <c r="D16" s="91" t="s">
        <v>21</v>
      </c>
      <c r="E16" s="92" t="s">
        <v>22</v>
      </c>
      <c r="F16" s="92" t="s">
        <v>23</v>
      </c>
      <c r="G16" s="15" t="s">
        <v>79</v>
      </c>
      <c r="H16" s="91" t="s">
        <v>21</v>
      </c>
      <c r="I16" s="92" t="s">
        <v>22</v>
      </c>
      <c r="J16" s="92" t="s">
        <v>23</v>
      </c>
      <c r="K16" s="15" t="s">
        <v>79</v>
      </c>
      <c r="L16" s="91" t="s">
        <v>21</v>
      </c>
      <c r="M16" s="92" t="s">
        <v>22</v>
      </c>
      <c r="N16" s="92" t="s">
        <v>23</v>
      </c>
      <c r="O16" s="15" t="s">
        <v>79</v>
      </c>
      <c r="P16" s="91" t="s">
        <v>21</v>
      </c>
      <c r="Q16" s="92" t="s">
        <v>22</v>
      </c>
      <c r="R16" s="92" t="s">
        <v>23</v>
      </c>
      <c r="S16" s="15" t="s">
        <v>79</v>
      </c>
      <c r="T16" s="91" t="s">
        <v>21</v>
      </c>
      <c r="U16" s="92" t="s">
        <v>22</v>
      </c>
      <c r="V16" s="92" t="s">
        <v>23</v>
      </c>
      <c r="W16" s="16" t="s">
        <v>79</v>
      </c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</row>
    <row r="17" spans="1:80" ht="15" customHeight="1">
      <c r="A17" s="114" t="s">
        <v>31</v>
      </c>
      <c r="B17" s="73"/>
      <c r="C17" s="115" t="s">
        <v>29</v>
      </c>
      <c r="D17" s="17" t="s">
        <v>32</v>
      </c>
      <c r="E17" s="18" t="s">
        <v>33</v>
      </c>
      <c r="F17" s="18" t="s">
        <v>34</v>
      </c>
      <c r="G17" s="18" t="s">
        <v>35</v>
      </c>
      <c r="H17" s="17" t="s">
        <v>32</v>
      </c>
      <c r="I17" s="18" t="s">
        <v>33</v>
      </c>
      <c r="J17" s="18" t="s">
        <v>34</v>
      </c>
      <c r="K17" s="18" t="s">
        <v>35</v>
      </c>
      <c r="L17" s="17" t="s">
        <v>32</v>
      </c>
      <c r="M17" s="18" t="s">
        <v>33</v>
      </c>
      <c r="N17" s="18" t="s">
        <v>34</v>
      </c>
      <c r="O17" s="18" t="s">
        <v>35</v>
      </c>
      <c r="P17" s="17" t="s">
        <v>32</v>
      </c>
      <c r="Q17" s="18" t="s">
        <v>33</v>
      </c>
      <c r="R17" s="18" t="s">
        <v>34</v>
      </c>
      <c r="S17" s="18" t="s">
        <v>35</v>
      </c>
      <c r="T17" s="17" t="s">
        <v>32</v>
      </c>
      <c r="U17" s="18" t="s">
        <v>33</v>
      </c>
      <c r="V17" s="18" t="s">
        <v>34</v>
      </c>
      <c r="W17" s="19" t="s">
        <v>35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</row>
    <row r="18" spans="1:80" ht="12.75">
      <c r="A18" s="76" t="s">
        <v>70</v>
      </c>
      <c r="B18" s="31"/>
      <c r="C18" s="32" t="s">
        <v>45</v>
      </c>
      <c r="D18" s="333">
        <v>0</v>
      </c>
      <c r="E18" s="335">
        <v>0</v>
      </c>
      <c r="F18" s="335">
        <v>0</v>
      </c>
      <c r="G18" s="335">
        <v>0</v>
      </c>
      <c r="H18" s="333">
        <v>0</v>
      </c>
      <c r="I18" s="335">
        <v>0</v>
      </c>
      <c r="J18" s="335">
        <v>0</v>
      </c>
      <c r="K18" s="335">
        <v>0</v>
      </c>
      <c r="L18" s="333">
        <v>0</v>
      </c>
      <c r="M18" s="335">
        <v>0</v>
      </c>
      <c r="N18" s="335">
        <v>0</v>
      </c>
      <c r="O18" s="335">
        <v>0</v>
      </c>
      <c r="P18" s="225">
        <f aca="true" t="shared" si="0" ref="P18:S21">D18+H18+L18</f>
        <v>0</v>
      </c>
      <c r="Q18" s="226">
        <f t="shared" si="0"/>
        <v>0</v>
      </c>
      <c r="R18" s="226">
        <f t="shared" si="0"/>
        <v>0</v>
      </c>
      <c r="S18" s="226">
        <f t="shared" si="0"/>
        <v>0</v>
      </c>
      <c r="T18" s="333">
        <v>0</v>
      </c>
      <c r="U18" s="335">
        <v>0</v>
      </c>
      <c r="V18" s="335">
        <v>0</v>
      </c>
      <c r="W18" s="338">
        <v>0</v>
      </c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</row>
    <row r="19" spans="1:80" ht="12.75">
      <c r="A19" s="76" t="s">
        <v>71</v>
      </c>
      <c r="B19" s="31"/>
      <c r="C19" s="32" t="s">
        <v>45</v>
      </c>
      <c r="D19" s="333">
        <v>0</v>
      </c>
      <c r="E19" s="335">
        <v>0</v>
      </c>
      <c r="F19" s="335">
        <v>0</v>
      </c>
      <c r="G19" s="335">
        <v>0</v>
      </c>
      <c r="H19" s="333">
        <v>0</v>
      </c>
      <c r="I19" s="335">
        <v>0</v>
      </c>
      <c r="J19" s="335">
        <v>0</v>
      </c>
      <c r="K19" s="335">
        <v>0</v>
      </c>
      <c r="L19" s="333">
        <v>0</v>
      </c>
      <c r="M19" s="335">
        <v>0</v>
      </c>
      <c r="N19" s="335">
        <v>0</v>
      </c>
      <c r="O19" s="335">
        <v>0</v>
      </c>
      <c r="P19" s="225">
        <f t="shared" si="0"/>
        <v>0</v>
      </c>
      <c r="Q19" s="226">
        <f t="shared" si="0"/>
        <v>0</v>
      </c>
      <c r="R19" s="226">
        <f t="shared" si="0"/>
        <v>0</v>
      </c>
      <c r="S19" s="226">
        <f t="shared" si="0"/>
        <v>0</v>
      </c>
      <c r="T19" s="333">
        <v>0</v>
      </c>
      <c r="U19" s="335">
        <v>0</v>
      </c>
      <c r="V19" s="335">
        <v>0</v>
      </c>
      <c r="W19" s="338">
        <v>0</v>
      </c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</row>
    <row r="20" spans="1:80" ht="12.75">
      <c r="A20" s="76" t="s">
        <v>72</v>
      </c>
      <c r="B20" s="31"/>
      <c r="C20" s="32" t="s">
        <v>45</v>
      </c>
      <c r="D20" s="333">
        <v>0</v>
      </c>
      <c r="E20" s="335">
        <v>0</v>
      </c>
      <c r="F20" s="335">
        <v>0</v>
      </c>
      <c r="G20" s="335">
        <v>0</v>
      </c>
      <c r="H20" s="333">
        <v>0</v>
      </c>
      <c r="I20" s="335">
        <v>0</v>
      </c>
      <c r="J20" s="335">
        <v>0</v>
      </c>
      <c r="K20" s="335">
        <v>0</v>
      </c>
      <c r="L20" s="333">
        <v>0</v>
      </c>
      <c r="M20" s="335">
        <v>0</v>
      </c>
      <c r="N20" s="335">
        <v>0</v>
      </c>
      <c r="O20" s="335">
        <v>0</v>
      </c>
      <c r="P20" s="225">
        <f t="shared" si="0"/>
        <v>0</v>
      </c>
      <c r="Q20" s="226">
        <f t="shared" si="0"/>
        <v>0</v>
      </c>
      <c r="R20" s="226">
        <f t="shared" si="0"/>
        <v>0</v>
      </c>
      <c r="S20" s="226">
        <f t="shared" si="0"/>
        <v>0</v>
      </c>
      <c r="T20" s="333">
        <v>0</v>
      </c>
      <c r="U20" s="335">
        <v>0</v>
      </c>
      <c r="V20" s="335">
        <v>0</v>
      </c>
      <c r="W20" s="338">
        <v>0</v>
      </c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</row>
    <row r="21" spans="1:80" ht="12.75">
      <c r="A21" s="76" t="s">
        <v>73</v>
      </c>
      <c r="B21" s="31"/>
      <c r="C21" s="32" t="s">
        <v>45</v>
      </c>
      <c r="D21" s="333">
        <v>0</v>
      </c>
      <c r="E21" s="335">
        <v>0</v>
      </c>
      <c r="F21" s="335">
        <v>0</v>
      </c>
      <c r="G21" s="335">
        <v>0</v>
      </c>
      <c r="H21" s="333">
        <v>0</v>
      </c>
      <c r="I21" s="335">
        <v>0</v>
      </c>
      <c r="J21" s="335">
        <v>0</v>
      </c>
      <c r="K21" s="335">
        <v>0</v>
      </c>
      <c r="L21" s="333">
        <v>0</v>
      </c>
      <c r="M21" s="335">
        <v>0</v>
      </c>
      <c r="N21" s="335">
        <v>0</v>
      </c>
      <c r="O21" s="335">
        <v>0</v>
      </c>
      <c r="P21" s="225">
        <f t="shared" si="0"/>
        <v>0</v>
      </c>
      <c r="Q21" s="226">
        <f t="shared" si="0"/>
        <v>0</v>
      </c>
      <c r="R21" s="226">
        <f t="shared" si="0"/>
        <v>0</v>
      </c>
      <c r="S21" s="226">
        <f t="shared" si="0"/>
        <v>0</v>
      </c>
      <c r="T21" s="333">
        <v>0</v>
      </c>
      <c r="U21" s="335">
        <v>0</v>
      </c>
      <c r="V21" s="335">
        <v>0</v>
      </c>
      <c r="W21" s="338">
        <v>0</v>
      </c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</row>
    <row r="22" spans="1:80" ht="13.5" thickBot="1">
      <c r="A22" s="116" t="s">
        <v>74</v>
      </c>
      <c r="B22" s="74"/>
      <c r="C22" s="112" t="s">
        <v>45</v>
      </c>
      <c r="D22" s="278">
        <f aca="true" t="shared" si="1" ref="D22:W22">SUM(D18:D21)</f>
        <v>0</v>
      </c>
      <c r="E22" s="279">
        <f t="shared" si="1"/>
        <v>0</v>
      </c>
      <c r="F22" s="279">
        <f t="shared" si="1"/>
        <v>0</v>
      </c>
      <c r="G22" s="279">
        <f t="shared" si="1"/>
        <v>0</v>
      </c>
      <c r="H22" s="278">
        <f t="shared" si="1"/>
        <v>0</v>
      </c>
      <c r="I22" s="279">
        <f t="shared" si="1"/>
        <v>0</v>
      </c>
      <c r="J22" s="279">
        <f t="shared" si="1"/>
        <v>0</v>
      </c>
      <c r="K22" s="279">
        <f t="shared" si="1"/>
        <v>0</v>
      </c>
      <c r="L22" s="278">
        <f t="shared" si="1"/>
        <v>0</v>
      </c>
      <c r="M22" s="279">
        <f t="shared" si="1"/>
        <v>0</v>
      </c>
      <c r="N22" s="279">
        <f t="shared" si="1"/>
        <v>0</v>
      </c>
      <c r="O22" s="279">
        <f t="shared" si="1"/>
        <v>0</v>
      </c>
      <c r="P22" s="278">
        <f t="shared" si="1"/>
        <v>0</v>
      </c>
      <c r="Q22" s="279">
        <f t="shared" si="1"/>
        <v>0</v>
      </c>
      <c r="R22" s="279">
        <f t="shared" si="1"/>
        <v>0</v>
      </c>
      <c r="S22" s="279">
        <f t="shared" si="1"/>
        <v>0</v>
      </c>
      <c r="T22" s="278">
        <f t="shared" si="1"/>
        <v>0</v>
      </c>
      <c r="U22" s="279">
        <f t="shared" si="1"/>
        <v>0</v>
      </c>
      <c r="V22" s="279">
        <f t="shared" si="1"/>
        <v>0</v>
      </c>
      <c r="W22" s="281">
        <f t="shared" si="1"/>
        <v>0</v>
      </c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</row>
    <row r="23" spans="42:66" ht="12.75">
      <c r="AP23" s="223"/>
      <c r="AQ23" s="223"/>
      <c r="BH23" s="82"/>
      <c r="BI23" s="82"/>
      <c r="BL23" s="31"/>
      <c r="BM23" s="31"/>
      <c r="BN23" s="31"/>
    </row>
    <row r="38" spans="20:34" ht="12.75"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G38" s="31"/>
      <c r="AH38" s="31"/>
    </row>
    <row r="39" spans="20:34" ht="12.75"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G39" s="31"/>
      <c r="AH39" s="31"/>
    </row>
    <row r="40" spans="20:34" ht="12.75"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G40" s="31"/>
      <c r="AH40" s="31"/>
    </row>
    <row r="41" spans="20:34" ht="12.75"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G41" s="31"/>
      <c r="AH41" s="31"/>
    </row>
    <row r="42" spans="20:34" ht="12.75"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G42" s="31"/>
      <c r="AH42" s="31"/>
    </row>
    <row r="43" spans="20:34" ht="12.75"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G43" s="31"/>
      <c r="AH43" s="31"/>
    </row>
    <row r="44" spans="20:34" ht="12.75"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G44" s="31"/>
      <c r="AH44" s="31"/>
    </row>
  </sheetData>
  <sheetProtection/>
  <conditionalFormatting sqref="D22:W22">
    <cfRule type="cellIs" priority="1" dxfId="0" operator="notEqual" stopIfTrue="1">
      <formula>ROUND(D$22,0)</formula>
    </cfRule>
  </conditionalFormatting>
  <conditionalFormatting sqref="D20:K20 D18:K18">
    <cfRule type="cellIs" priority="2" dxfId="0" operator="lessThan" stopIfTrue="1">
      <formula>0</formula>
    </cfRule>
    <cfRule type="cellIs" priority="3" dxfId="0" operator="notEqual" stopIfTrue="1">
      <formula>ROUND(D18,2)</formula>
    </cfRule>
  </conditionalFormatting>
  <conditionalFormatting sqref="G19">
    <cfRule type="cellIs" priority="4" dxfId="0" operator="lessThan" stopIfTrue="1">
      <formula>0</formula>
    </cfRule>
    <cfRule type="cellIs" priority="5" dxfId="0" operator="notEqual" stopIfTrue="1">
      <formula>ROUND(G19,2)</formula>
    </cfRule>
    <cfRule type="cellIs" priority="6" dxfId="0" operator="greaterThan" stopIfTrue="1">
      <formula>$Q$53-$G$21</formula>
    </cfRule>
  </conditionalFormatting>
  <conditionalFormatting sqref="F19">
    <cfRule type="cellIs" priority="7" dxfId="0" operator="lessThan" stopIfTrue="1">
      <formula>0</formula>
    </cfRule>
    <cfRule type="cellIs" priority="8" dxfId="0" operator="notEqual" stopIfTrue="1">
      <formula>ROUND(F19,2)</formula>
    </cfRule>
    <cfRule type="cellIs" priority="9" dxfId="0" operator="greaterThan" stopIfTrue="1">
      <formula>$P$53-$F$21</formula>
    </cfRule>
  </conditionalFormatting>
  <conditionalFormatting sqref="E19">
    <cfRule type="cellIs" priority="10" dxfId="0" operator="lessThan" stopIfTrue="1">
      <formula>0</formula>
    </cfRule>
    <cfRule type="cellIs" priority="11" dxfId="0" operator="notEqual" stopIfTrue="1">
      <formula>ROUND(E19,2)</formula>
    </cfRule>
    <cfRule type="cellIs" priority="12" dxfId="0" operator="greaterThan" stopIfTrue="1">
      <formula>$O$53-$E$21</formula>
    </cfRule>
  </conditionalFormatting>
  <conditionalFormatting sqref="D19">
    <cfRule type="cellIs" priority="13" dxfId="0" operator="lessThan" stopIfTrue="1">
      <formula>0</formula>
    </cfRule>
    <cfRule type="cellIs" priority="14" dxfId="0" operator="notEqual" stopIfTrue="1">
      <formula>ROUND(D19,2)</formula>
    </cfRule>
    <cfRule type="cellIs" priority="15" dxfId="0" operator="greaterThan" stopIfTrue="1">
      <formula>$N$53-$D$21</formula>
    </cfRule>
  </conditionalFormatting>
  <conditionalFormatting sqref="D21:G21">
    <cfRule type="cellIs" priority="16" dxfId="0" operator="lessThan" stopIfTrue="1">
      <formula>0</formula>
    </cfRule>
    <cfRule type="cellIs" priority="17" dxfId="0" operator="notEqual" stopIfTrue="1">
      <formula>ROUND(D21,2)</formula>
    </cfRule>
    <cfRule type="cellIs" priority="18" dxfId="0" operator="greaterThan" stopIfTrue="1">
      <formula>L53-D19</formula>
    </cfRule>
  </conditionalFormatting>
  <conditionalFormatting sqref="H21:K21">
    <cfRule type="cellIs" priority="19" dxfId="0" operator="lessThan" stopIfTrue="1">
      <formula>0</formula>
    </cfRule>
    <cfRule type="cellIs" priority="20" dxfId="0" operator="notEqual" stopIfTrue="1">
      <formula>ROUND(H21,2)</formula>
    </cfRule>
    <cfRule type="cellIs" priority="21" dxfId="0" operator="greaterThan" stopIfTrue="1">
      <formula>L54-H19</formula>
    </cfRule>
  </conditionalFormatting>
  <conditionalFormatting sqref="H19:K19">
    <cfRule type="cellIs" priority="22" dxfId="0" operator="lessThan" stopIfTrue="1">
      <formula>0</formula>
    </cfRule>
    <cfRule type="cellIs" priority="23" dxfId="0" operator="notEqual" stopIfTrue="1">
      <formula>ROUND(H19,2)</formula>
    </cfRule>
    <cfRule type="cellIs" priority="24" dxfId="0" operator="greaterThan" stopIfTrue="1">
      <formula>L54-H21</formula>
    </cfRule>
  </conditionalFormatting>
  <conditionalFormatting sqref="L18:O18 L20:O20">
    <cfRule type="cellIs" priority="25" dxfId="0" operator="greaterThan" stopIfTrue="1">
      <formula>0</formula>
    </cfRule>
    <cfRule type="cellIs" priority="26" dxfId="0" operator="notEqual" stopIfTrue="1">
      <formula>ROUND(L18,2)</formula>
    </cfRule>
  </conditionalFormatting>
  <conditionalFormatting sqref="L19:O19">
    <cfRule type="cellIs" priority="27" dxfId="0" operator="greaterThan" stopIfTrue="1">
      <formula>0</formula>
    </cfRule>
    <cfRule type="cellIs" priority="28" dxfId="0" operator="notEqual" stopIfTrue="1">
      <formula>ROUND(L19,2)</formula>
    </cfRule>
    <cfRule type="cellIs" priority="29" dxfId="0" operator="lessThan" stopIfTrue="1">
      <formula>L55-L21</formula>
    </cfRule>
  </conditionalFormatting>
  <conditionalFormatting sqref="L21:O21">
    <cfRule type="cellIs" priority="30" dxfId="0" operator="greaterThan" stopIfTrue="1">
      <formula>0</formula>
    </cfRule>
    <cfRule type="cellIs" priority="31" dxfId="0" operator="notEqual" stopIfTrue="1">
      <formula>ROUND(L21,2)</formula>
    </cfRule>
    <cfRule type="cellIs" priority="32" dxfId="0" operator="lessThan" stopIfTrue="1">
      <formula>L55-L19</formula>
    </cfRule>
  </conditionalFormatting>
  <conditionalFormatting sqref="T18:W18 T20:W20">
    <cfRule type="cellIs" priority="33" dxfId="0" operator="greaterThan" stopIfTrue="1">
      <formula>D18+H18</formula>
    </cfRule>
    <cfRule type="cellIs" priority="34" dxfId="0" operator="notEqual" stopIfTrue="1">
      <formula>ROUND(T18,2)</formula>
    </cfRule>
    <cfRule type="cellIs" priority="35" dxfId="0" operator="lessThan" stopIfTrue="1">
      <formula>0</formula>
    </cfRule>
  </conditionalFormatting>
  <conditionalFormatting sqref="T19:W19">
    <cfRule type="cellIs" priority="36" dxfId="0" operator="greaterThan" stopIfTrue="1">
      <formula>H19+D19</formula>
    </cfRule>
    <cfRule type="cellIs" priority="37" dxfId="0" operator="notEqual" stopIfTrue="1">
      <formula>ROUND(T19,2)</formula>
    </cfRule>
    <cfRule type="cellIs" priority="38" dxfId="0" operator="greaterThan" stopIfTrue="1">
      <formula>L56-T21</formula>
    </cfRule>
  </conditionalFormatting>
  <conditionalFormatting sqref="T21:W21">
    <cfRule type="cellIs" priority="39" dxfId="0" operator="greaterThan" stopIfTrue="1">
      <formula>H21+D21</formula>
    </cfRule>
    <cfRule type="cellIs" priority="40" dxfId="0" operator="notEqual" stopIfTrue="1">
      <formula>ROUND(T21,2)</formula>
    </cfRule>
    <cfRule type="cellIs" priority="41" dxfId="0" operator="greaterThan" stopIfTrue="1">
      <formula>L56-T19</formula>
    </cfRule>
  </conditionalFormatting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2.7109375" style="29" customWidth="1"/>
    <col min="2" max="2" width="5.00390625" style="29" customWidth="1"/>
    <col min="3" max="3" width="4.8515625" style="29" customWidth="1"/>
    <col min="4" max="21" width="8.7109375" style="29" customWidth="1"/>
    <col min="22" max="22" width="8.8515625" style="29" customWidth="1"/>
    <col min="23" max="25" width="8.7109375" style="29" customWidth="1"/>
    <col min="26" max="26" width="8.28125" style="29" customWidth="1"/>
    <col min="27" max="27" width="9.421875" style="29" customWidth="1"/>
    <col min="28" max="28" width="9.140625" style="29" customWidth="1"/>
    <col min="29" max="29" width="8.28125" style="29" customWidth="1"/>
    <col min="30" max="30" width="10.140625" style="29" customWidth="1"/>
    <col min="31" max="31" width="9.8515625" style="29" customWidth="1"/>
    <col min="32" max="32" width="8.57421875" style="29" customWidth="1"/>
    <col min="33" max="16384" width="9.140625" style="29" customWidth="1"/>
  </cols>
  <sheetData>
    <row r="1" spans="1:19" ht="18">
      <c r="A1" s="168" t="str">
        <f>FTS____!A1</f>
        <v>Higher Education Students Early Statistics 2002-03</v>
      </c>
      <c r="O1" s="332"/>
      <c r="S1" s="332"/>
    </row>
    <row r="2" spans="1:19" ht="12.75">
      <c r="A2" s="33"/>
      <c r="O2" s="332"/>
      <c r="S2" s="332"/>
    </row>
    <row r="3" spans="1:19" ht="15.75">
      <c r="A3" s="34" t="str">
        <f>FTS____!INSTNAME</f>
        <v>Institution:</v>
      </c>
      <c r="O3" s="332"/>
      <c r="S3" s="332"/>
    </row>
    <row r="4" spans="1:19" ht="15.75">
      <c r="A4" s="34" t="str">
        <f>FTS____!CODE</f>
        <v>Code:</v>
      </c>
      <c r="O4" s="332"/>
      <c r="S4" s="332"/>
    </row>
    <row r="5" spans="1:20" ht="15.75">
      <c r="A5" s="34" t="s">
        <v>75</v>
      </c>
      <c r="O5" s="332"/>
      <c r="S5" s="332"/>
      <c r="T5" s="27"/>
    </row>
    <row r="6" spans="1:19" ht="15.75">
      <c r="A6" s="34" t="s">
        <v>76</v>
      </c>
      <c r="K6" s="86"/>
      <c r="L6" s="87"/>
      <c r="P6" s="332"/>
      <c r="S6" s="332"/>
    </row>
    <row r="7" spans="1:16" ht="15.75">
      <c r="A7" s="34"/>
      <c r="K7" s="86"/>
      <c r="L7" s="87"/>
      <c r="P7" s="27"/>
    </row>
    <row r="8" spans="4:32" ht="13.5" thickBot="1">
      <c r="D8" s="349" t="s">
        <v>123</v>
      </c>
      <c r="H8" s="349" t="s">
        <v>123</v>
      </c>
      <c r="L8" s="349" t="s">
        <v>123</v>
      </c>
      <c r="T8" s="349" t="s">
        <v>123</v>
      </c>
      <c r="X8" s="349" t="s">
        <v>123</v>
      </c>
      <c r="AE8" s="6"/>
      <c r="AF8" s="6"/>
    </row>
    <row r="9" spans="1:32" ht="12.75">
      <c r="A9" s="88"/>
      <c r="B9" s="70"/>
      <c r="C9" s="70"/>
      <c r="D9" s="193">
        <v>1</v>
      </c>
      <c r="E9" s="1"/>
      <c r="F9" s="1"/>
      <c r="G9" s="1"/>
      <c r="H9" s="193">
        <v>2</v>
      </c>
      <c r="I9" s="1"/>
      <c r="J9" s="1"/>
      <c r="K9" s="1"/>
      <c r="L9" s="193">
        <v>3</v>
      </c>
      <c r="M9" s="1"/>
      <c r="N9" s="1"/>
      <c r="O9" s="1"/>
      <c r="P9" s="193">
        <v>4</v>
      </c>
      <c r="Q9" s="1"/>
      <c r="R9" s="1"/>
      <c r="S9" s="197"/>
      <c r="T9" s="193">
        <v>5</v>
      </c>
      <c r="U9" s="1"/>
      <c r="V9" s="1"/>
      <c r="W9" s="1"/>
      <c r="X9" s="194">
        <v>6</v>
      </c>
      <c r="Y9" s="53"/>
      <c r="Z9" s="53"/>
      <c r="AA9" s="53"/>
      <c r="AB9" s="53"/>
      <c r="AC9" s="53"/>
      <c r="AD9" s="53"/>
      <c r="AE9" s="53"/>
      <c r="AF9" s="57"/>
    </row>
    <row r="10" spans="1:32" ht="12.75">
      <c r="A10" s="76"/>
      <c r="D10" s="72"/>
      <c r="G10" s="6"/>
      <c r="H10" s="72"/>
      <c r="L10" s="72"/>
      <c r="P10" s="72"/>
      <c r="T10" s="72"/>
      <c r="W10" s="31"/>
      <c r="X10" s="41"/>
      <c r="Y10" s="54"/>
      <c r="Z10" s="54"/>
      <c r="AA10" s="54"/>
      <c r="AB10" s="54"/>
      <c r="AC10" s="54"/>
      <c r="AD10" s="54"/>
      <c r="AE10" s="54"/>
      <c r="AF10" s="58"/>
    </row>
    <row r="11" spans="1:32" ht="12.75">
      <c r="A11" s="76"/>
      <c r="B11" s="31"/>
      <c r="C11" s="31"/>
      <c r="D11" s="5" t="s">
        <v>6</v>
      </c>
      <c r="E11" s="117"/>
      <c r="F11" s="117"/>
      <c r="G11" s="117"/>
      <c r="H11" s="5" t="s">
        <v>7</v>
      </c>
      <c r="I11" s="117"/>
      <c r="J11" s="117"/>
      <c r="K11" s="117"/>
      <c r="L11" s="5" t="s">
        <v>8</v>
      </c>
      <c r="M11" s="28"/>
      <c r="N11" s="28"/>
      <c r="O11" s="28"/>
      <c r="P11" s="5" t="s">
        <v>9</v>
      </c>
      <c r="Q11" s="117"/>
      <c r="R11" s="117"/>
      <c r="S11" s="117"/>
      <c r="T11" s="5" t="s">
        <v>10</v>
      </c>
      <c r="U11" s="6"/>
      <c r="V11" s="6"/>
      <c r="W11" s="6"/>
      <c r="X11" s="41" t="s">
        <v>77</v>
      </c>
      <c r="Y11" s="54"/>
      <c r="Z11" s="54"/>
      <c r="AA11" s="54"/>
      <c r="AB11" s="54"/>
      <c r="AC11" s="54"/>
      <c r="AD11" s="54"/>
      <c r="AE11" s="54"/>
      <c r="AF11" s="58"/>
    </row>
    <row r="12" spans="1:32" ht="12.75">
      <c r="A12" s="76"/>
      <c r="B12" s="31"/>
      <c r="C12" s="31"/>
      <c r="D12" s="5" t="s">
        <v>172</v>
      </c>
      <c r="E12" s="117"/>
      <c r="F12" s="117"/>
      <c r="G12" s="117"/>
      <c r="H12" s="5" t="s">
        <v>170</v>
      </c>
      <c r="I12" s="117"/>
      <c r="J12" s="117"/>
      <c r="K12" s="117"/>
      <c r="L12" s="5" t="s">
        <v>12</v>
      </c>
      <c r="M12" s="6"/>
      <c r="N12" s="6"/>
      <c r="O12" s="6"/>
      <c r="P12" s="5" t="s">
        <v>121</v>
      </c>
      <c r="Q12" s="6"/>
      <c r="R12" s="6"/>
      <c r="S12" s="6"/>
      <c r="T12" s="5" t="s">
        <v>113</v>
      </c>
      <c r="U12" s="6"/>
      <c r="V12" s="6"/>
      <c r="W12" s="6"/>
      <c r="X12" s="41" t="s">
        <v>78</v>
      </c>
      <c r="Y12" s="54"/>
      <c r="Z12" s="54"/>
      <c r="AA12" s="54"/>
      <c r="AB12" s="54"/>
      <c r="AC12" s="54"/>
      <c r="AD12" s="54"/>
      <c r="AE12" s="54"/>
      <c r="AF12" s="58"/>
    </row>
    <row r="13" spans="1:32" ht="12.75">
      <c r="A13" s="76"/>
      <c r="B13" s="31"/>
      <c r="C13" s="31"/>
      <c r="D13" s="8" t="str">
        <f>"and 1 December 2002 inclusive"</f>
        <v>and 1 December 2002 inclusive</v>
      </c>
      <c r="E13" s="9"/>
      <c r="F13" s="9"/>
      <c r="G13" s="9"/>
      <c r="H13" s="11" t="s">
        <v>171</v>
      </c>
      <c r="I13" s="9"/>
      <c r="J13" s="9"/>
      <c r="K13" s="9"/>
      <c r="L13" s="11" t="s">
        <v>14</v>
      </c>
      <c r="M13" s="9"/>
      <c r="N13" s="9"/>
      <c r="O13" s="9"/>
      <c r="P13" s="11" t="s">
        <v>112</v>
      </c>
      <c r="Q13" s="9"/>
      <c r="R13" s="9"/>
      <c r="S13" s="9"/>
      <c r="T13" s="11"/>
      <c r="U13" s="9"/>
      <c r="V13" s="9"/>
      <c r="W13" s="9"/>
      <c r="X13" s="46" t="s">
        <v>114</v>
      </c>
      <c r="Y13" s="55"/>
      <c r="Z13" s="55"/>
      <c r="AA13" s="55"/>
      <c r="AB13" s="55"/>
      <c r="AC13" s="55"/>
      <c r="AD13" s="55"/>
      <c r="AE13" s="55"/>
      <c r="AF13" s="59"/>
    </row>
    <row r="14" spans="1:32" ht="12.75">
      <c r="A14" s="76"/>
      <c r="B14" s="31"/>
      <c r="C14" s="31"/>
      <c r="D14" s="474" t="s">
        <v>15</v>
      </c>
      <c r="E14" s="475"/>
      <c r="F14" s="475"/>
      <c r="G14" s="31"/>
      <c r="H14" s="474" t="s">
        <v>15</v>
      </c>
      <c r="I14" s="475"/>
      <c r="J14" s="475"/>
      <c r="K14" s="31"/>
      <c r="L14" s="474" t="s">
        <v>15</v>
      </c>
      <c r="M14" s="475"/>
      <c r="N14" s="475"/>
      <c r="O14" s="31"/>
      <c r="P14" s="474" t="s">
        <v>15</v>
      </c>
      <c r="Q14" s="475"/>
      <c r="R14" s="475"/>
      <c r="S14" s="31"/>
      <c r="T14" s="474" t="s">
        <v>15</v>
      </c>
      <c r="U14" s="475"/>
      <c r="V14" s="475"/>
      <c r="W14" s="31"/>
      <c r="X14" s="56" t="s">
        <v>16</v>
      </c>
      <c r="Y14" s="60"/>
      <c r="Z14" s="60"/>
      <c r="AA14" s="60"/>
      <c r="AB14" s="60"/>
      <c r="AC14" s="60"/>
      <c r="AD14" s="60"/>
      <c r="AE14" s="60"/>
      <c r="AF14" s="61"/>
    </row>
    <row r="15" spans="1:32" ht="12.75">
      <c r="A15" s="76"/>
      <c r="B15" s="31"/>
      <c r="C15" s="31"/>
      <c r="D15" s="476" t="s">
        <v>17</v>
      </c>
      <c r="E15" s="477"/>
      <c r="F15" s="478"/>
      <c r="G15" s="13"/>
      <c r="H15" s="476" t="s">
        <v>17</v>
      </c>
      <c r="I15" s="477"/>
      <c r="J15" s="478"/>
      <c r="K15" s="13"/>
      <c r="L15" s="476" t="s">
        <v>17</v>
      </c>
      <c r="M15" s="477"/>
      <c r="N15" s="478"/>
      <c r="O15" s="13"/>
      <c r="P15" s="476" t="s">
        <v>17</v>
      </c>
      <c r="Q15" s="477"/>
      <c r="R15" s="478"/>
      <c r="S15" s="13"/>
      <c r="T15" s="476" t="s">
        <v>17</v>
      </c>
      <c r="U15" s="477"/>
      <c r="V15" s="478"/>
      <c r="W15" s="13"/>
      <c r="X15" s="62" t="s">
        <v>18</v>
      </c>
      <c r="Y15" s="63"/>
      <c r="Z15" s="64"/>
      <c r="AA15" s="63" t="s">
        <v>19</v>
      </c>
      <c r="AB15" s="63"/>
      <c r="AC15" s="64"/>
      <c r="AD15" s="63" t="s">
        <v>20</v>
      </c>
      <c r="AE15" s="63"/>
      <c r="AF15" s="65"/>
    </row>
    <row r="16" spans="1:32" s="95" customFormat="1" ht="30.75" customHeight="1">
      <c r="A16" s="89"/>
      <c r="B16" s="90"/>
      <c r="C16" s="90"/>
      <c r="D16" s="91" t="s">
        <v>21</v>
      </c>
      <c r="E16" s="92" t="s">
        <v>22</v>
      </c>
      <c r="F16" s="92" t="s">
        <v>23</v>
      </c>
      <c r="G16" s="15" t="s">
        <v>79</v>
      </c>
      <c r="H16" s="91" t="s">
        <v>21</v>
      </c>
      <c r="I16" s="92" t="s">
        <v>22</v>
      </c>
      <c r="J16" s="92" t="s">
        <v>23</v>
      </c>
      <c r="K16" s="15" t="s">
        <v>79</v>
      </c>
      <c r="L16" s="91" t="s">
        <v>21</v>
      </c>
      <c r="M16" s="92" t="s">
        <v>22</v>
      </c>
      <c r="N16" s="92" t="s">
        <v>23</v>
      </c>
      <c r="O16" s="15" t="s">
        <v>79</v>
      </c>
      <c r="P16" s="91" t="s">
        <v>21</v>
      </c>
      <c r="Q16" s="92" t="s">
        <v>22</v>
      </c>
      <c r="R16" s="92" t="s">
        <v>23</v>
      </c>
      <c r="S16" s="15" t="s">
        <v>79</v>
      </c>
      <c r="T16" s="91" t="s">
        <v>21</v>
      </c>
      <c r="U16" s="92" t="s">
        <v>22</v>
      </c>
      <c r="V16" s="92" t="s">
        <v>23</v>
      </c>
      <c r="W16" s="15" t="s">
        <v>79</v>
      </c>
      <c r="X16" s="93" t="s">
        <v>24</v>
      </c>
      <c r="Y16" s="47" t="s">
        <v>25</v>
      </c>
      <c r="Z16" s="67" t="s">
        <v>26</v>
      </c>
      <c r="AA16" s="94" t="s">
        <v>24</v>
      </c>
      <c r="AB16" s="94" t="s">
        <v>25</v>
      </c>
      <c r="AC16" s="67" t="s">
        <v>26</v>
      </c>
      <c r="AD16" s="94" t="s">
        <v>24</v>
      </c>
      <c r="AE16" s="94" t="s">
        <v>25</v>
      </c>
      <c r="AF16" s="49" t="s">
        <v>26</v>
      </c>
    </row>
    <row r="17" spans="1:32" ht="12.75">
      <c r="A17" s="78" t="s">
        <v>31</v>
      </c>
      <c r="B17" s="73"/>
      <c r="C17" s="73" t="s">
        <v>29</v>
      </c>
      <c r="D17" s="17" t="s">
        <v>32</v>
      </c>
      <c r="E17" s="18" t="s">
        <v>33</v>
      </c>
      <c r="F17" s="18" t="s">
        <v>34</v>
      </c>
      <c r="G17" s="18" t="s">
        <v>35</v>
      </c>
      <c r="H17" s="17" t="s">
        <v>32</v>
      </c>
      <c r="I17" s="18" t="s">
        <v>33</v>
      </c>
      <c r="J17" s="18" t="s">
        <v>34</v>
      </c>
      <c r="K17" s="18" t="s">
        <v>35</v>
      </c>
      <c r="L17" s="17" t="s">
        <v>32</v>
      </c>
      <c r="M17" s="18" t="s">
        <v>33</v>
      </c>
      <c r="N17" s="18" t="s">
        <v>34</v>
      </c>
      <c r="O17" s="18" t="s">
        <v>35</v>
      </c>
      <c r="P17" s="17" t="s">
        <v>32</v>
      </c>
      <c r="Q17" s="18" t="s">
        <v>33</v>
      </c>
      <c r="R17" s="18" t="s">
        <v>34</v>
      </c>
      <c r="S17" s="18" t="s">
        <v>35</v>
      </c>
      <c r="T17" s="17" t="s">
        <v>32</v>
      </c>
      <c r="U17" s="18" t="s">
        <v>33</v>
      </c>
      <c r="V17" s="18" t="s">
        <v>34</v>
      </c>
      <c r="W17" s="18" t="s">
        <v>35</v>
      </c>
      <c r="X17" s="50" t="s">
        <v>36</v>
      </c>
      <c r="Y17" s="51" t="s">
        <v>37</v>
      </c>
      <c r="Z17" s="66" t="s">
        <v>38</v>
      </c>
      <c r="AA17" s="51" t="s">
        <v>36</v>
      </c>
      <c r="AB17" s="51" t="s">
        <v>37</v>
      </c>
      <c r="AC17" s="66" t="s">
        <v>38</v>
      </c>
      <c r="AD17" s="51" t="s">
        <v>36</v>
      </c>
      <c r="AE17" s="51" t="s">
        <v>37</v>
      </c>
      <c r="AF17" s="52" t="s">
        <v>38</v>
      </c>
    </row>
    <row r="18" spans="1:32" ht="12.75">
      <c r="A18" s="76" t="s">
        <v>44</v>
      </c>
      <c r="B18" s="31"/>
      <c r="C18" s="97" t="s">
        <v>45</v>
      </c>
      <c r="D18" s="333">
        <v>0</v>
      </c>
      <c r="E18" s="335">
        <v>0</v>
      </c>
      <c r="F18" s="335">
        <v>0</v>
      </c>
      <c r="G18" s="335">
        <v>0</v>
      </c>
      <c r="H18" s="333">
        <v>0</v>
      </c>
      <c r="I18" s="335">
        <v>0</v>
      </c>
      <c r="J18" s="335">
        <v>0</v>
      </c>
      <c r="K18" s="335">
        <v>0</v>
      </c>
      <c r="L18" s="333">
        <v>0</v>
      </c>
      <c r="M18" s="335">
        <v>0</v>
      </c>
      <c r="N18" s="335">
        <v>0</v>
      </c>
      <c r="O18" s="335">
        <v>0</v>
      </c>
      <c r="P18" s="225">
        <f aca="true" t="shared" si="0" ref="P18:P35">D18+H18+L18</f>
        <v>0</v>
      </c>
      <c r="Q18" s="226">
        <f aca="true" t="shared" si="1" ref="Q18:Q35">E18+I18+M18</f>
        <v>0</v>
      </c>
      <c r="R18" s="226">
        <f aca="true" t="shared" si="2" ref="R18:R35">F18+J18+N18</f>
        <v>0</v>
      </c>
      <c r="S18" s="226">
        <f aca="true" t="shared" si="3" ref="S18:S35">G18+K18+O18</f>
        <v>0</v>
      </c>
      <c r="T18" s="333">
        <v>0</v>
      </c>
      <c r="U18" s="335">
        <v>0</v>
      </c>
      <c r="V18" s="335">
        <v>0</v>
      </c>
      <c r="W18" s="335">
        <v>0</v>
      </c>
      <c r="X18" s="333">
        <v>0</v>
      </c>
      <c r="Y18" s="335">
        <v>0</v>
      </c>
      <c r="Z18" s="335">
        <v>0</v>
      </c>
      <c r="AA18" s="337">
        <v>0</v>
      </c>
      <c r="AB18" s="335">
        <v>0</v>
      </c>
      <c r="AC18" s="336">
        <v>0</v>
      </c>
      <c r="AD18" s="337">
        <v>0</v>
      </c>
      <c r="AE18" s="335">
        <v>0</v>
      </c>
      <c r="AF18" s="338">
        <v>0</v>
      </c>
    </row>
    <row r="19" spans="1:32" ht="12.75">
      <c r="A19" s="98" t="s">
        <v>46</v>
      </c>
      <c r="B19" s="31"/>
      <c r="C19" s="32" t="s">
        <v>47</v>
      </c>
      <c r="D19" s="333">
        <v>0</v>
      </c>
      <c r="E19" s="335">
        <v>0</v>
      </c>
      <c r="F19" s="335">
        <v>0</v>
      </c>
      <c r="G19" s="335">
        <v>0</v>
      </c>
      <c r="H19" s="333">
        <v>0</v>
      </c>
      <c r="I19" s="335">
        <v>0</v>
      </c>
      <c r="J19" s="335">
        <v>0</v>
      </c>
      <c r="K19" s="335">
        <v>0</v>
      </c>
      <c r="L19" s="333">
        <v>0</v>
      </c>
      <c r="M19" s="335">
        <v>0</v>
      </c>
      <c r="N19" s="335">
        <v>0</v>
      </c>
      <c r="O19" s="335">
        <v>0</v>
      </c>
      <c r="P19" s="225">
        <f t="shared" si="0"/>
        <v>0</v>
      </c>
      <c r="Q19" s="226">
        <f t="shared" si="1"/>
        <v>0</v>
      </c>
      <c r="R19" s="226">
        <f t="shared" si="2"/>
        <v>0</v>
      </c>
      <c r="S19" s="226">
        <f t="shared" si="3"/>
        <v>0</v>
      </c>
      <c r="T19" s="333">
        <v>0</v>
      </c>
      <c r="U19" s="335">
        <v>0</v>
      </c>
      <c r="V19" s="335">
        <v>0</v>
      </c>
      <c r="W19" s="335">
        <v>0</v>
      </c>
      <c r="X19" s="333">
        <v>0</v>
      </c>
      <c r="Y19" s="335">
        <v>0</v>
      </c>
      <c r="Z19" s="335">
        <v>0</v>
      </c>
      <c r="AA19" s="333">
        <v>0</v>
      </c>
      <c r="AB19" s="335">
        <v>0</v>
      </c>
      <c r="AC19" s="336">
        <v>0</v>
      </c>
      <c r="AD19" s="333">
        <v>0</v>
      </c>
      <c r="AE19" s="335">
        <v>0</v>
      </c>
      <c r="AF19" s="338">
        <v>0</v>
      </c>
    </row>
    <row r="20" spans="1:32" ht="12.75">
      <c r="A20" s="76"/>
      <c r="B20" s="31"/>
      <c r="C20" s="32" t="s">
        <v>48</v>
      </c>
      <c r="D20" s="333">
        <v>0</v>
      </c>
      <c r="E20" s="335">
        <v>0</v>
      </c>
      <c r="F20" s="335">
        <v>0</v>
      </c>
      <c r="G20" s="335">
        <v>0</v>
      </c>
      <c r="H20" s="333">
        <v>0</v>
      </c>
      <c r="I20" s="335">
        <v>0</v>
      </c>
      <c r="J20" s="335">
        <v>0</v>
      </c>
      <c r="K20" s="335">
        <v>0</v>
      </c>
      <c r="L20" s="333">
        <v>0</v>
      </c>
      <c r="M20" s="335">
        <v>0</v>
      </c>
      <c r="N20" s="335">
        <v>0</v>
      </c>
      <c r="O20" s="335">
        <v>0</v>
      </c>
      <c r="P20" s="225">
        <f t="shared" si="0"/>
        <v>0</v>
      </c>
      <c r="Q20" s="226">
        <f t="shared" si="1"/>
        <v>0</v>
      </c>
      <c r="R20" s="226">
        <f t="shared" si="2"/>
        <v>0</v>
      </c>
      <c r="S20" s="226">
        <f t="shared" si="3"/>
        <v>0</v>
      </c>
      <c r="T20" s="333">
        <v>0</v>
      </c>
      <c r="U20" s="335">
        <v>0</v>
      </c>
      <c r="V20" s="335">
        <v>0</v>
      </c>
      <c r="W20" s="335">
        <v>0</v>
      </c>
      <c r="X20" s="333">
        <v>0</v>
      </c>
      <c r="Y20" s="335">
        <v>0</v>
      </c>
      <c r="Z20" s="335">
        <v>0</v>
      </c>
      <c r="AA20" s="333">
        <v>0</v>
      </c>
      <c r="AB20" s="335">
        <v>0</v>
      </c>
      <c r="AC20" s="336">
        <v>0</v>
      </c>
      <c r="AD20" s="333">
        <v>0</v>
      </c>
      <c r="AE20" s="335">
        <v>0</v>
      </c>
      <c r="AF20" s="338">
        <v>0</v>
      </c>
    </row>
    <row r="21" spans="1:32" ht="12.75">
      <c r="A21" s="75" t="s">
        <v>50</v>
      </c>
      <c r="B21" s="69"/>
      <c r="C21" s="97" t="s">
        <v>45</v>
      </c>
      <c r="D21" s="337">
        <v>0</v>
      </c>
      <c r="E21" s="334">
        <v>0</v>
      </c>
      <c r="F21" s="334">
        <v>0</v>
      </c>
      <c r="G21" s="334">
        <v>0</v>
      </c>
      <c r="H21" s="337">
        <v>0</v>
      </c>
      <c r="I21" s="334">
        <v>0</v>
      </c>
      <c r="J21" s="334">
        <v>0</v>
      </c>
      <c r="K21" s="334">
        <v>0</v>
      </c>
      <c r="L21" s="337">
        <v>0</v>
      </c>
      <c r="M21" s="334">
        <v>0</v>
      </c>
      <c r="N21" s="334">
        <v>0</v>
      </c>
      <c r="O21" s="334">
        <v>0</v>
      </c>
      <c r="P21" s="232">
        <f t="shared" si="0"/>
        <v>0</v>
      </c>
      <c r="Q21" s="233">
        <f t="shared" si="1"/>
        <v>0</v>
      </c>
      <c r="R21" s="233">
        <f t="shared" si="2"/>
        <v>0</v>
      </c>
      <c r="S21" s="233">
        <f t="shared" si="3"/>
        <v>0</v>
      </c>
      <c r="T21" s="337">
        <v>0</v>
      </c>
      <c r="U21" s="334">
        <v>0</v>
      </c>
      <c r="V21" s="334">
        <v>0</v>
      </c>
      <c r="W21" s="334">
        <v>0</v>
      </c>
      <c r="X21" s="337">
        <v>0</v>
      </c>
      <c r="Y21" s="334">
        <v>0</v>
      </c>
      <c r="Z21" s="334">
        <v>0</v>
      </c>
      <c r="AA21" s="337">
        <v>0</v>
      </c>
      <c r="AB21" s="334">
        <v>0</v>
      </c>
      <c r="AC21" s="343">
        <v>0</v>
      </c>
      <c r="AD21" s="337">
        <v>0</v>
      </c>
      <c r="AE21" s="334">
        <v>0</v>
      </c>
      <c r="AF21" s="344">
        <v>0</v>
      </c>
    </row>
    <row r="22" spans="1:32" ht="12.75">
      <c r="A22" s="98" t="s">
        <v>80</v>
      </c>
      <c r="B22" s="31"/>
      <c r="C22" s="32" t="s">
        <v>47</v>
      </c>
      <c r="D22" s="333">
        <v>0</v>
      </c>
      <c r="E22" s="335">
        <v>0</v>
      </c>
      <c r="F22" s="335">
        <v>0</v>
      </c>
      <c r="G22" s="335">
        <v>0</v>
      </c>
      <c r="H22" s="333">
        <v>0</v>
      </c>
      <c r="I22" s="335">
        <v>0</v>
      </c>
      <c r="J22" s="335">
        <v>0</v>
      </c>
      <c r="K22" s="335">
        <v>0</v>
      </c>
      <c r="L22" s="333">
        <v>0</v>
      </c>
      <c r="M22" s="335">
        <v>0</v>
      </c>
      <c r="N22" s="335">
        <v>0</v>
      </c>
      <c r="O22" s="335">
        <v>0</v>
      </c>
      <c r="P22" s="225">
        <f t="shared" si="0"/>
        <v>0</v>
      </c>
      <c r="Q22" s="226">
        <f t="shared" si="1"/>
        <v>0</v>
      </c>
      <c r="R22" s="226">
        <f t="shared" si="2"/>
        <v>0</v>
      </c>
      <c r="S22" s="226">
        <f t="shared" si="3"/>
        <v>0</v>
      </c>
      <c r="T22" s="333">
        <v>0</v>
      </c>
      <c r="U22" s="335">
        <v>0</v>
      </c>
      <c r="V22" s="335">
        <v>0</v>
      </c>
      <c r="W22" s="335">
        <v>0</v>
      </c>
      <c r="X22" s="333">
        <v>0</v>
      </c>
      <c r="Y22" s="335">
        <v>0</v>
      </c>
      <c r="Z22" s="335">
        <v>0</v>
      </c>
      <c r="AA22" s="333">
        <v>0</v>
      </c>
      <c r="AB22" s="335">
        <v>0</v>
      </c>
      <c r="AC22" s="336">
        <v>0</v>
      </c>
      <c r="AD22" s="333">
        <v>0</v>
      </c>
      <c r="AE22" s="335">
        <v>0</v>
      </c>
      <c r="AF22" s="338">
        <v>0</v>
      </c>
    </row>
    <row r="23" spans="1:32" ht="12.75">
      <c r="A23" s="98" t="s">
        <v>81</v>
      </c>
      <c r="B23" s="31"/>
      <c r="C23" s="32" t="s">
        <v>48</v>
      </c>
      <c r="D23" s="333">
        <v>0</v>
      </c>
      <c r="E23" s="335">
        <v>0</v>
      </c>
      <c r="F23" s="335">
        <v>0</v>
      </c>
      <c r="G23" s="335">
        <v>0</v>
      </c>
      <c r="H23" s="333">
        <v>0</v>
      </c>
      <c r="I23" s="335">
        <v>0</v>
      </c>
      <c r="J23" s="335">
        <v>0</v>
      </c>
      <c r="K23" s="335">
        <v>0</v>
      </c>
      <c r="L23" s="333">
        <v>0</v>
      </c>
      <c r="M23" s="335">
        <v>0</v>
      </c>
      <c r="N23" s="335">
        <v>0</v>
      </c>
      <c r="O23" s="335">
        <v>0</v>
      </c>
      <c r="P23" s="225">
        <f t="shared" si="0"/>
        <v>0</v>
      </c>
      <c r="Q23" s="226">
        <f t="shared" si="1"/>
        <v>0</v>
      </c>
      <c r="R23" s="226">
        <f t="shared" si="2"/>
        <v>0</v>
      </c>
      <c r="S23" s="226">
        <f t="shared" si="3"/>
        <v>0</v>
      </c>
      <c r="T23" s="333">
        <v>0</v>
      </c>
      <c r="U23" s="335">
        <v>0</v>
      </c>
      <c r="V23" s="335">
        <v>0</v>
      </c>
      <c r="W23" s="335">
        <v>0</v>
      </c>
      <c r="X23" s="333">
        <v>0</v>
      </c>
      <c r="Y23" s="335">
        <v>0</v>
      </c>
      <c r="Z23" s="335">
        <v>0</v>
      </c>
      <c r="AA23" s="333">
        <v>0</v>
      </c>
      <c r="AB23" s="335">
        <v>0</v>
      </c>
      <c r="AC23" s="336">
        <v>0</v>
      </c>
      <c r="AD23" s="333">
        <v>0</v>
      </c>
      <c r="AE23" s="335">
        <v>0</v>
      </c>
      <c r="AF23" s="338">
        <v>0</v>
      </c>
    </row>
    <row r="24" spans="1:32" ht="12.75">
      <c r="A24" s="75" t="s">
        <v>54</v>
      </c>
      <c r="B24" s="69"/>
      <c r="C24" s="97" t="s">
        <v>45</v>
      </c>
      <c r="D24" s="337">
        <v>0</v>
      </c>
      <c r="E24" s="334">
        <v>0</v>
      </c>
      <c r="F24" s="334">
        <v>0</v>
      </c>
      <c r="G24" s="334">
        <v>0</v>
      </c>
      <c r="H24" s="337">
        <v>0</v>
      </c>
      <c r="I24" s="334">
        <v>0</v>
      </c>
      <c r="J24" s="334">
        <v>0</v>
      </c>
      <c r="K24" s="334">
        <v>0</v>
      </c>
      <c r="L24" s="337">
        <v>0</v>
      </c>
      <c r="M24" s="334">
        <v>0</v>
      </c>
      <c r="N24" s="334">
        <v>0</v>
      </c>
      <c r="O24" s="334">
        <v>0</v>
      </c>
      <c r="P24" s="232">
        <f t="shared" si="0"/>
        <v>0</v>
      </c>
      <c r="Q24" s="233">
        <f t="shared" si="1"/>
        <v>0</v>
      </c>
      <c r="R24" s="233">
        <f t="shared" si="2"/>
        <v>0</v>
      </c>
      <c r="S24" s="233">
        <f t="shared" si="3"/>
        <v>0</v>
      </c>
      <c r="T24" s="337">
        <v>0</v>
      </c>
      <c r="U24" s="334">
        <v>0</v>
      </c>
      <c r="V24" s="334">
        <v>0</v>
      </c>
      <c r="W24" s="334">
        <v>0</v>
      </c>
      <c r="X24" s="337">
        <v>0</v>
      </c>
      <c r="Y24" s="334">
        <v>0</v>
      </c>
      <c r="Z24" s="334">
        <v>0</v>
      </c>
      <c r="AA24" s="337">
        <v>0</v>
      </c>
      <c r="AB24" s="334">
        <v>0</v>
      </c>
      <c r="AC24" s="343">
        <v>0</v>
      </c>
      <c r="AD24" s="337">
        <v>0</v>
      </c>
      <c r="AE24" s="334">
        <v>0</v>
      </c>
      <c r="AF24" s="344">
        <v>0</v>
      </c>
    </row>
    <row r="25" spans="1:32" ht="12.75">
      <c r="A25" s="98" t="s">
        <v>82</v>
      </c>
      <c r="B25" s="31"/>
      <c r="C25" s="32" t="s">
        <v>47</v>
      </c>
      <c r="D25" s="333">
        <v>0</v>
      </c>
      <c r="E25" s="335">
        <v>0</v>
      </c>
      <c r="F25" s="335">
        <v>0</v>
      </c>
      <c r="G25" s="335">
        <v>0</v>
      </c>
      <c r="H25" s="333">
        <v>0</v>
      </c>
      <c r="I25" s="335">
        <v>0</v>
      </c>
      <c r="J25" s="335">
        <v>0</v>
      </c>
      <c r="K25" s="335">
        <v>0</v>
      </c>
      <c r="L25" s="333">
        <v>0</v>
      </c>
      <c r="M25" s="335">
        <v>0</v>
      </c>
      <c r="N25" s="335">
        <v>0</v>
      </c>
      <c r="O25" s="335">
        <v>0</v>
      </c>
      <c r="P25" s="225">
        <f t="shared" si="0"/>
        <v>0</v>
      </c>
      <c r="Q25" s="226">
        <f t="shared" si="1"/>
        <v>0</v>
      </c>
      <c r="R25" s="226">
        <f t="shared" si="2"/>
        <v>0</v>
      </c>
      <c r="S25" s="226">
        <f t="shared" si="3"/>
        <v>0</v>
      </c>
      <c r="T25" s="333">
        <v>0</v>
      </c>
      <c r="U25" s="335">
        <v>0</v>
      </c>
      <c r="V25" s="335">
        <v>0</v>
      </c>
      <c r="W25" s="335">
        <v>0</v>
      </c>
      <c r="X25" s="333">
        <v>0</v>
      </c>
      <c r="Y25" s="335">
        <v>0</v>
      </c>
      <c r="Z25" s="335">
        <v>0</v>
      </c>
      <c r="AA25" s="333">
        <v>0</v>
      </c>
      <c r="AB25" s="335">
        <v>0</v>
      </c>
      <c r="AC25" s="336">
        <v>0</v>
      </c>
      <c r="AD25" s="333">
        <v>0</v>
      </c>
      <c r="AE25" s="335">
        <v>0</v>
      </c>
      <c r="AF25" s="338">
        <v>0</v>
      </c>
    </row>
    <row r="26" spans="1:32" ht="12.75">
      <c r="A26" s="98" t="s">
        <v>83</v>
      </c>
      <c r="B26" s="31"/>
      <c r="C26" s="32" t="s">
        <v>48</v>
      </c>
      <c r="D26" s="333">
        <v>0</v>
      </c>
      <c r="E26" s="335">
        <v>0</v>
      </c>
      <c r="F26" s="335">
        <v>0</v>
      </c>
      <c r="G26" s="335">
        <v>0</v>
      </c>
      <c r="H26" s="333">
        <v>0</v>
      </c>
      <c r="I26" s="335">
        <v>0</v>
      </c>
      <c r="J26" s="335">
        <v>0</v>
      </c>
      <c r="K26" s="335">
        <v>0</v>
      </c>
      <c r="L26" s="333">
        <v>0</v>
      </c>
      <c r="M26" s="335">
        <v>0</v>
      </c>
      <c r="N26" s="335">
        <v>0</v>
      </c>
      <c r="O26" s="335">
        <v>0</v>
      </c>
      <c r="P26" s="225">
        <f t="shared" si="0"/>
        <v>0</v>
      </c>
      <c r="Q26" s="226">
        <f t="shared" si="1"/>
        <v>0</v>
      </c>
      <c r="R26" s="226">
        <f t="shared" si="2"/>
        <v>0</v>
      </c>
      <c r="S26" s="226">
        <f t="shared" si="3"/>
        <v>0</v>
      </c>
      <c r="T26" s="333">
        <v>0</v>
      </c>
      <c r="U26" s="335">
        <v>0</v>
      </c>
      <c r="V26" s="335">
        <v>0</v>
      </c>
      <c r="W26" s="335">
        <v>0</v>
      </c>
      <c r="X26" s="333">
        <v>0</v>
      </c>
      <c r="Y26" s="335">
        <v>0</v>
      </c>
      <c r="Z26" s="335">
        <v>0</v>
      </c>
      <c r="AA26" s="333">
        <v>0</v>
      </c>
      <c r="AB26" s="335">
        <v>0</v>
      </c>
      <c r="AC26" s="336">
        <v>0</v>
      </c>
      <c r="AD26" s="333">
        <v>0</v>
      </c>
      <c r="AE26" s="335">
        <v>0</v>
      </c>
      <c r="AF26" s="338">
        <v>0</v>
      </c>
    </row>
    <row r="27" spans="1:32" ht="12.75">
      <c r="A27" s="75" t="s">
        <v>59</v>
      </c>
      <c r="B27" s="69"/>
      <c r="C27" s="97" t="s">
        <v>45</v>
      </c>
      <c r="D27" s="337">
        <v>0</v>
      </c>
      <c r="E27" s="334">
        <v>0</v>
      </c>
      <c r="F27" s="334">
        <v>0</v>
      </c>
      <c r="G27" s="334">
        <v>0</v>
      </c>
      <c r="H27" s="337">
        <v>0</v>
      </c>
      <c r="I27" s="334">
        <v>0</v>
      </c>
      <c r="J27" s="334">
        <v>0</v>
      </c>
      <c r="K27" s="334">
        <v>0</v>
      </c>
      <c r="L27" s="337">
        <v>0</v>
      </c>
      <c r="M27" s="334">
        <v>0</v>
      </c>
      <c r="N27" s="334">
        <v>0</v>
      </c>
      <c r="O27" s="334">
        <v>0</v>
      </c>
      <c r="P27" s="232">
        <f t="shared" si="0"/>
        <v>0</v>
      </c>
      <c r="Q27" s="233">
        <f t="shared" si="1"/>
        <v>0</v>
      </c>
      <c r="R27" s="233">
        <f t="shared" si="2"/>
        <v>0</v>
      </c>
      <c r="S27" s="233">
        <f t="shared" si="3"/>
        <v>0</v>
      </c>
      <c r="T27" s="337">
        <v>0</v>
      </c>
      <c r="U27" s="334">
        <v>0</v>
      </c>
      <c r="V27" s="334">
        <v>0</v>
      </c>
      <c r="W27" s="334">
        <v>0</v>
      </c>
      <c r="X27" s="337">
        <v>0</v>
      </c>
      <c r="Y27" s="334">
        <v>0</v>
      </c>
      <c r="Z27" s="334">
        <v>0</v>
      </c>
      <c r="AA27" s="337">
        <v>0</v>
      </c>
      <c r="AB27" s="334">
        <v>0</v>
      </c>
      <c r="AC27" s="343">
        <v>0</v>
      </c>
      <c r="AD27" s="337">
        <v>0</v>
      </c>
      <c r="AE27" s="334">
        <v>0</v>
      </c>
      <c r="AF27" s="344">
        <v>0</v>
      </c>
    </row>
    <row r="28" spans="1:32" ht="12.75">
      <c r="A28" s="98" t="s">
        <v>60</v>
      </c>
      <c r="B28" s="31"/>
      <c r="C28" s="32" t="s">
        <v>47</v>
      </c>
      <c r="D28" s="333">
        <v>0</v>
      </c>
      <c r="E28" s="335">
        <v>0</v>
      </c>
      <c r="F28" s="335">
        <v>0</v>
      </c>
      <c r="G28" s="335">
        <v>0</v>
      </c>
      <c r="H28" s="333">
        <v>0</v>
      </c>
      <c r="I28" s="335">
        <v>0</v>
      </c>
      <c r="J28" s="335">
        <v>0</v>
      </c>
      <c r="K28" s="335">
        <v>0</v>
      </c>
      <c r="L28" s="333">
        <v>0</v>
      </c>
      <c r="M28" s="335">
        <v>0</v>
      </c>
      <c r="N28" s="335">
        <v>0</v>
      </c>
      <c r="O28" s="335">
        <v>0</v>
      </c>
      <c r="P28" s="225">
        <f t="shared" si="0"/>
        <v>0</v>
      </c>
      <c r="Q28" s="226">
        <f t="shared" si="1"/>
        <v>0</v>
      </c>
      <c r="R28" s="226">
        <f t="shared" si="2"/>
        <v>0</v>
      </c>
      <c r="S28" s="226">
        <f t="shared" si="3"/>
        <v>0</v>
      </c>
      <c r="T28" s="333">
        <v>0</v>
      </c>
      <c r="U28" s="335">
        <v>0</v>
      </c>
      <c r="V28" s="335">
        <v>0</v>
      </c>
      <c r="W28" s="335">
        <v>0</v>
      </c>
      <c r="X28" s="333">
        <v>0</v>
      </c>
      <c r="Y28" s="335">
        <v>0</v>
      </c>
      <c r="Z28" s="335">
        <v>0</v>
      </c>
      <c r="AA28" s="333">
        <v>0</v>
      </c>
      <c r="AB28" s="335">
        <v>0</v>
      </c>
      <c r="AC28" s="336">
        <v>0</v>
      </c>
      <c r="AD28" s="333">
        <v>0</v>
      </c>
      <c r="AE28" s="335">
        <v>0</v>
      </c>
      <c r="AF28" s="338">
        <v>0</v>
      </c>
    </row>
    <row r="29" spans="1:32" ht="12.75">
      <c r="A29" s="76"/>
      <c r="B29" s="31"/>
      <c r="C29" s="32" t="s">
        <v>48</v>
      </c>
      <c r="D29" s="333">
        <v>0</v>
      </c>
      <c r="E29" s="335">
        <v>0</v>
      </c>
      <c r="F29" s="335">
        <v>0</v>
      </c>
      <c r="G29" s="335">
        <v>0</v>
      </c>
      <c r="H29" s="333">
        <v>0</v>
      </c>
      <c r="I29" s="335">
        <v>0</v>
      </c>
      <c r="J29" s="335">
        <v>0</v>
      </c>
      <c r="K29" s="335">
        <v>0</v>
      </c>
      <c r="L29" s="333">
        <v>0</v>
      </c>
      <c r="M29" s="335">
        <v>0</v>
      </c>
      <c r="N29" s="335">
        <v>0</v>
      </c>
      <c r="O29" s="335">
        <v>0</v>
      </c>
      <c r="P29" s="225">
        <f t="shared" si="0"/>
        <v>0</v>
      </c>
      <c r="Q29" s="226">
        <f t="shared" si="1"/>
        <v>0</v>
      </c>
      <c r="R29" s="226">
        <f t="shared" si="2"/>
        <v>0</v>
      </c>
      <c r="S29" s="226">
        <f t="shared" si="3"/>
        <v>0</v>
      </c>
      <c r="T29" s="333">
        <v>0</v>
      </c>
      <c r="U29" s="335">
        <v>0</v>
      </c>
      <c r="V29" s="335">
        <v>0</v>
      </c>
      <c r="W29" s="335">
        <v>0</v>
      </c>
      <c r="X29" s="333">
        <v>0</v>
      </c>
      <c r="Y29" s="335">
        <v>0</v>
      </c>
      <c r="Z29" s="335">
        <v>0</v>
      </c>
      <c r="AA29" s="333">
        <v>0</v>
      </c>
      <c r="AB29" s="335">
        <v>0</v>
      </c>
      <c r="AC29" s="336">
        <v>0</v>
      </c>
      <c r="AD29" s="333">
        <v>0</v>
      </c>
      <c r="AE29" s="335">
        <v>0</v>
      </c>
      <c r="AF29" s="338">
        <v>0</v>
      </c>
    </row>
    <row r="30" spans="1:32" ht="12.75">
      <c r="A30" s="75" t="s">
        <v>61</v>
      </c>
      <c r="B30" s="69"/>
      <c r="C30" s="97" t="s">
        <v>45</v>
      </c>
      <c r="D30" s="337">
        <v>0</v>
      </c>
      <c r="E30" s="334">
        <v>0</v>
      </c>
      <c r="F30" s="334">
        <v>0</v>
      </c>
      <c r="G30" s="334">
        <v>0</v>
      </c>
      <c r="H30" s="337">
        <v>0</v>
      </c>
      <c r="I30" s="334">
        <v>0</v>
      </c>
      <c r="J30" s="334">
        <v>0</v>
      </c>
      <c r="K30" s="334">
        <v>0</v>
      </c>
      <c r="L30" s="337">
        <v>0</v>
      </c>
      <c r="M30" s="334">
        <v>0</v>
      </c>
      <c r="N30" s="334">
        <v>0</v>
      </c>
      <c r="O30" s="334">
        <v>0</v>
      </c>
      <c r="P30" s="232">
        <f t="shared" si="0"/>
        <v>0</v>
      </c>
      <c r="Q30" s="233">
        <f t="shared" si="1"/>
        <v>0</v>
      </c>
      <c r="R30" s="233">
        <f t="shared" si="2"/>
        <v>0</v>
      </c>
      <c r="S30" s="233">
        <f t="shared" si="3"/>
        <v>0</v>
      </c>
      <c r="T30" s="337">
        <v>0</v>
      </c>
      <c r="U30" s="334">
        <v>0</v>
      </c>
      <c r="V30" s="334">
        <v>0</v>
      </c>
      <c r="W30" s="334">
        <v>0</v>
      </c>
      <c r="X30" s="337">
        <v>0</v>
      </c>
      <c r="Y30" s="334">
        <v>0</v>
      </c>
      <c r="Z30" s="334">
        <v>0</v>
      </c>
      <c r="AA30" s="337">
        <v>0</v>
      </c>
      <c r="AB30" s="334">
        <v>0</v>
      </c>
      <c r="AC30" s="343">
        <v>0</v>
      </c>
      <c r="AD30" s="337">
        <v>0</v>
      </c>
      <c r="AE30" s="334">
        <v>0</v>
      </c>
      <c r="AF30" s="344">
        <v>0</v>
      </c>
    </row>
    <row r="31" spans="1:32" ht="12.75">
      <c r="A31" s="76"/>
      <c r="B31" s="31"/>
      <c r="C31" s="32" t="s">
        <v>47</v>
      </c>
      <c r="D31" s="333">
        <v>0</v>
      </c>
      <c r="E31" s="335">
        <v>0</v>
      </c>
      <c r="F31" s="335">
        <v>0</v>
      </c>
      <c r="G31" s="335">
        <v>0</v>
      </c>
      <c r="H31" s="333">
        <v>0</v>
      </c>
      <c r="I31" s="335">
        <v>0</v>
      </c>
      <c r="J31" s="335">
        <v>0</v>
      </c>
      <c r="K31" s="335">
        <v>0</v>
      </c>
      <c r="L31" s="333">
        <v>0</v>
      </c>
      <c r="M31" s="335">
        <v>0</v>
      </c>
      <c r="N31" s="335">
        <v>0</v>
      </c>
      <c r="O31" s="335">
        <v>0</v>
      </c>
      <c r="P31" s="225">
        <f t="shared" si="0"/>
        <v>0</v>
      </c>
      <c r="Q31" s="226">
        <f t="shared" si="1"/>
        <v>0</v>
      </c>
      <c r="R31" s="226">
        <f t="shared" si="2"/>
        <v>0</v>
      </c>
      <c r="S31" s="226">
        <f t="shared" si="3"/>
        <v>0</v>
      </c>
      <c r="T31" s="333">
        <v>0</v>
      </c>
      <c r="U31" s="335">
        <v>0</v>
      </c>
      <c r="V31" s="335">
        <v>0</v>
      </c>
      <c r="W31" s="335">
        <v>0</v>
      </c>
      <c r="X31" s="333">
        <v>0</v>
      </c>
      <c r="Y31" s="335">
        <v>0</v>
      </c>
      <c r="Z31" s="335">
        <v>0</v>
      </c>
      <c r="AA31" s="333">
        <v>0</v>
      </c>
      <c r="AB31" s="335">
        <v>0</v>
      </c>
      <c r="AC31" s="336">
        <v>0</v>
      </c>
      <c r="AD31" s="333">
        <v>0</v>
      </c>
      <c r="AE31" s="335">
        <v>0</v>
      </c>
      <c r="AF31" s="338">
        <v>0</v>
      </c>
    </row>
    <row r="32" spans="1:32" ht="12.75">
      <c r="A32" s="76"/>
      <c r="B32" s="31"/>
      <c r="C32" s="32" t="s">
        <v>48</v>
      </c>
      <c r="D32" s="333">
        <v>0</v>
      </c>
      <c r="E32" s="335">
        <v>0</v>
      </c>
      <c r="F32" s="335">
        <v>0</v>
      </c>
      <c r="G32" s="335">
        <v>0</v>
      </c>
      <c r="H32" s="333">
        <v>0</v>
      </c>
      <c r="I32" s="335">
        <v>0</v>
      </c>
      <c r="J32" s="335">
        <v>0</v>
      </c>
      <c r="K32" s="335">
        <v>0</v>
      </c>
      <c r="L32" s="333">
        <v>0</v>
      </c>
      <c r="M32" s="335">
        <v>0</v>
      </c>
      <c r="N32" s="335">
        <v>0</v>
      </c>
      <c r="O32" s="335">
        <v>0</v>
      </c>
      <c r="P32" s="225">
        <f t="shared" si="0"/>
        <v>0</v>
      </c>
      <c r="Q32" s="226">
        <f t="shared" si="1"/>
        <v>0</v>
      </c>
      <c r="R32" s="226">
        <f t="shared" si="2"/>
        <v>0</v>
      </c>
      <c r="S32" s="226">
        <f t="shared" si="3"/>
        <v>0</v>
      </c>
      <c r="T32" s="333">
        <v>0</v>
      </c>
      <c r="U32" s="335">
        <v>0</v>
      </c>
      <c r="V32" s="335">
        <v>0</v>
      </c>
      <c r="W32" s="335">
        <v>0</v>
      </c>
      <c r="X32" s="333">
        <v>0</v>
      </c>
      <c r="Y32" s="335">
        <v>0</v>
      </c>
      <c r="Z32" s="335">
        <v>0</v>
      </c>
      <c r="AA32" s="333">
        <v>0</v>
      </c>
      <c r="AB32" s="335">
        <v>0</v>
      </c>
      <c r="AC32" s="336">
        <v>0</v>
      </c>
      <c r="AD32" s="333">
        <v>0</v>
      </c>
      <c r="AE32" s="335">
        <v>0</v>
      </c>
      <c r="AF32" s="338">
        <v>0</v>
      </c>
    </row>
    <row r="33" spans="1:32" ht="12.75">
      <c r="A33" s="75" t="s">
        <v>62</v>
      </c>
      <c r="B33" s="69"/>
      <c r="C33" s="97" t="s">
        <v>45</v>
      </c>
      <c r="D33" s="337">
        <v>0</v>
      </c>
      <c r="E33" s="334">
        <v>0</v>
      </c>
      <c r="F33" s="334">
        <v>0</v>
      </c>
      <c r="G33" s="334">
        <v>0</v>
      </c>
      <c r="H33" s="337">
        <v>0</v>
      </c>
      <c r="I33" s="334">
        <v>0</v>
      </c>
      <c r="J33" s="334">
        <v>0</v>
      </c>
      <c r="K33" s="334">
        <v>0</v>
      </c>
      <c r="L33" s="337">
        <v>0</v>
      </c>
      <c r="M33" s="334">
        <v>0</v>
      </c>
      <c r="N33" s="334">
        <v>0</v>
      </c>
      <c r="O33" s="334">
        <v>0</v>
      </c>
      <c r="P33" s="232">
        <f t="shared" si="0"/>
        <v>0</v>
      </c>
      <c r="Q33" s="233">
        <f t="shared" si="1"/>
        <v>0</v>
      </c>
      <c r="R33" s="233">
        <f t="shared" si="2"/>
        <v>0</v>
      </c>
      <c r="S33" s="233">
        <f t="shared" si="3"/>
        <v>0</v>
      </c>
      <c r="T33" s="337">
        <v>0</v>
      </c>
      <c r="U33" s="334">
        <v>0</v>
      </c>
      <c r="V33" s="334">
        <v>0</v>
      </c>
      <c r="W33" s="334">
        <v>0</v>
      </c>
      <c r="X33" s="337">
        <v>0</v>
      </c>
      <c r="Y33" s="334">
        <v>0</v>
      </c>
      <c r="Z33" s="334">
        <v>0</v>
      </c>
      <c r="AA33" s="337">
        <v>0</v>
      </c>
      <c r="AB33" s="334">
        <v>0</v>
      </c>
      <c r="AC33" s="343">
        <v>0</v>
      </c>
      <c r="AD33" s="337">
        <v>0</v>
      </c>
      <c r="AE33" s="334">
        <v>0</v>
      </c>
      <c r="AF33" s="344">
        <v>0</v>
      </c>
    </row>
    <row r="34" spans="1:32" ht="12.75">
      <c r="A34" s="76"/>
      <c r="B34" s="31"/>
      <c r="C34" s="32" t="s">
        <v>47</v>
      </c>
      <c r="D34" s="333">
        <v>0</v>
      </c>
      <c r="E34" s="335">
        <v>0</v>
      </c>
      <c r="F34" s="335">
        <v>0</v>
      </c>
      <c r="G34" s="335">
        <v>0</v>
      </c>
      <c r="H34" s="333">
        <v>0</v>
      </c>
      <c r="I34" s="335">
        <v>0</v>
      </c>
      <c r="J34" s="335">
        <v>0</v>
      </c>
      <c r="K34" s="335">
        <v>0</v>
      </c>
      <c r="L34" s="333">
        <v>0</v>
      </c>
      <c r="M34" s="335">
        <v>0</v>
      </c>
      <c r="N34" s="335">
        <v>0</v>
      </c>
      <c r="O34" s="335">
        <v>0</v>
      </c>
      <c r="P34" s="225">
        <f t="shared" si="0"/>
        <v>0</v>
      </c>
      <c r="Q34" s="226">
        <f t="shared" si="1"/>
        <v>0</v>
      </c>
      <c r="R34" s="226">
        <f t="shared" si="2"/>
        <v>0</v>
      </c>
      <c r="S34" s="226">
        <f t="shared" si="3"/>
        <v>0</v>
      </c>
      <c r="T34" s="333">
        <v>0</v>
      </c>
      <c r="U34" s="335">
        <v>0</v>
      </c>
      <c r="V34" s="335">
        <v>0</v>
      </c>
      <c r="W34" s="335">
        <v>0</v>
      </c>
      <c r="X34" s="333">
        <v>0</v>
      </c>
      <c r="Y34" s="335">
        <v>0</v>
      </c>
      <c r="Z34" s="335">
        <v>0</v>
      </c>
      <c r="AA34" s="333">
        <v>0</v>
      </c>
      <c r="AB34" s="335">
        <v>0</v>
      </c>
      <c r="AC34" s="336">
        <v>0</v>
      </c>
      <c r="AD34" s="333">
        <v>0</v>
      </c>
      <c r="AE34" s="335">
        <v>0</v>
      </c>
      <c r="AF34" s="338">
        <v>0</v>
      </c>
    </row>
    <row r="35" spans="1:32" ht="12.75">
      <c r="A35" s="76"/>
      <c r="B35" s="31"/>
      <c r="C35" s="32" t="s">
        <v>48</v>
      </c>
      <c r="D35" s="333">
        <v>0</v>
      </c>
      <c r="E35" s="335">
        <v>0</v>
      </c>
      <c r="F35" s="335">
        <v>0</v>
      </c>
      <c r="G35" s="335">
        <v>0</v>
      </c>
      <c r="H35" s="333">
        <v>0</v>
      </c>
      <c r="I35" s="335">
        <v>0</v>
      </c>
      <c r="J35" s="335">
        <v>0</v>
      </c>
      <c r="K35" s="335">
        <v>0</v>
      </c>
      <c r="L35" s="333">
        <v>0</v>
      </c>
      <c r="M35" s="335">
        <v>0</v>
      </c>
      <c r="N35" s="335">
        <v>0</v>
      </c>
      <c r="O35" s="335">
        <v>0</v>
      </c>
      <c r="P35" s="225">
        <f t="shared" si="0"/>
        <v>0</v>
      </c>
      <c r="Q35" s="226">
        <f t="shared" si="1"/>
        <v>0</v>
      </c>
      <c r="R35" s="226">
        <f t="shared" si="2"/>
        <v>0</v>
      </c>
      <c r="S35" s="226">
        <f t="shared" si="3"/>
        <v>0</v>
      </c>
      <c r="T35" s="333">
        <v>0</v>
      </c>
      <c r="U35" s="335">
        <v>0</v>
      </c>
      <c r="V35" s="335">
        <v>0</v>
      </c>
      <c r="W35" s="335">
        <v>0</v>
      </c>
      <c r="X35" s="333">
        <v>0</v>
      </c>
      <c r="Y35" s="335">
        <v>0</v>
      </c>
      <c r="Z35" s="335">
        <v>0</v>
      </c>
      <c r="AA35" s="333">
        <v>0</v>
      </c>
      <c r="AB35" s="335">
        <v>0</v>
      </c>
      <c r="AC35" s="336">
        <v>0</v>
      </c>
      <c r="AD35" s="333">
        <v>0</v>
      </c>
      <c r="AE35" s="335">
        <v>0</v>
      </c>
      <c r="AF35" s="338">
        <v>0</v>
      </c>
    </row>
    <row r="36" spans="1:32" ht="12.75">
      <c r="A36" s="75" t="s">
        <v>64</v>
      </c>
      <c r="B36" s="69"/>
      <c r="C36" s="97" t="s">
        <v>45</v>
      </c>
      <c r="D36" s="236"/>
      <c r="E36" s="235"/>
      <c r="F36" s="334">
        <v>0</v>
      </c>
      <c r="G36" s="334">
        <v>0</v>
      </c>
      <c r="H36" s="236"/>
      <c r="I36" s="235"/>
      <c r="J36" s="334">
        <v>0</v>
      </c>
      <c r="K36" s="334">
        <v>0</v>
      </c>
      <c r="L36" s="236"/>
      <c r="M36" s="235"/>
      <c r="N36" s="334">
        <v>0</v>
      </c>
      <c r="O36" s="334">
        <v>0</v>
      </c>
      <c r="P36" s="236"/>
      <c r="Q36" s="235"/>
      <c r="R36" s="233">
        <f aca="true" t="shared" si="4" ref="R36:S38">F36+J36+N36</f>
        <v>0</v>
      </c>
      <c r="S36" s="233">
        <f t="shared" si="4"/>
        <v>0</v>
      </c>
      <c r="T36" s="236"/>
      <c r="U36" s="235"/>
      <c r="V36" s="334">
        <v>0</v>
      </c>
      <c r="W36" s="334">
        <v>0</v>
      </c>
      <c r="X36" s="236"/>
      <c r="Y36" s="235"/>
      <c r="Z36" s="237"/>
      <c r="AA36" s="238"/>
      <c r="AB36" s="235"/>
      <c r="AC36" s="282"/>
      <c r="AD36" s="238"/>
      <c r="AE36" s="235"/>
      <c r="AF36" s="239"/>
    </row>
    <row r="37" spans="1:32" ht="12.75">
      <c r="A37" s="76"/>
      <c r="B37" s="31"/>
      <c r="C37" s="32" t="s">
        <v>47</v>
      </c>
      <c r="D37" s="242"/>
      <c r="E37" s="243"/>
      <c r="F37" s="335">
        <v>0</v>
      </c>
      <c r="G37" s="335">
        <v>0</v>
      </c>
      <c r="H37" s="242"/>
      <c r="I37" s="243"/>
      <c r="J37" s="335">
        <v>0</v>
      </c>
      <c r="K37" s="335">
        <v>0</v>
      </c>
      <c r="L37" s="242"/>
      <c r="M37" s="243"/>
      <c r="N37" s="335">
        <v>0</v>
      </c>
      <c r="O37" s="335">
        <v>0</v>
      </c>
      <c r="P37" s="242"/>
      <c r="Q37" s="243"/>
      <c r="R37" s="226">
        <f t="shared" si="4"/>
        <v>0</v>
      </c>
      <c r="S37" s="226">
        <f t="shared" si="4"/>
        <v>0</v>
      </c>
      <c r="T37" s="242"/>
      <c r="U37" s="243"/>
      <c r="V37" s="335">
        <v>0</v>
      </c>
      <c r="W37" s="335">
        <v>0</v>
      </c>
      <c r="X37" s="242"/>
      <c r="Y37" s="243"/>
      <c r="Z37" s="244"/>
      <c r="AA37" s="245"/>
      <c r="AB37" s="243"/>
      <c r="AC37" s="283"/>
      <c r="AD37" s="245"/>
      <c r="AE37" s="243"/>
      <c r="AF37" s="246"/>
    </row>
    <row r="38" spans="1:32" ht="13.5" thickBot="1">
      <c r="A38" s="76"/>
      <c r="B38" s="31"/>
      <c r="C38" s="32" t="s">
        <v>48</v>
      </c>
      <c r="D38" s="242"/>
      <c r="E38" s="243"/>
      <c r="F38" s="335">
        <v>0</v>
      </c>
      <c r="G38" s="335">
        <v>0</v>
      </c>
      <c r="H38" s="242"/>
      <c r="I38" s="243"/>
      <c r="J38" s="335">
        <v>0</v>
      </c>
      <c r="K38" s="335">
        <v>0</v>
      </c>
      <c r="L38" s="242"/>
      <c r="M38" s="243"/>
      <c r="N38" s="335">
        <v>0</v>
      </c>
      <c r="O38" s="335">
        <v>0</v>
      </c>
      <c r="P38" s="242"/>
      <c r="Q38" s="243"/>
      <c r="R38" s="226">
        <f t="shared" si="4"/>
        <v>0</v>
      </c>
      <c r="S38" s="226">
        <f t="shared" si="4"/>
        <v>0</v>
      </c>
      <c r="T38" s="242"/>
      <c r="U38" s="243"/>
      <c r="V38" s="335">
        <v>0</v>
      </c>
      <c r="W38" s="335">
        <v>0</v>
      </c>
      <c r="X38" s="242"/>
      <c r="Y38" s="243"/>
      <c r="Z38" s="244"/>
      <c r="AA38" s="245"/>
      <c r="AB38" s="243"/>
      <c r="AC38" s="283"/>
      <c r="AD38" s="245"/>
      <c r="AE38" s="243"/>
      <c r="AF38" s="246"/>
    </row>
    <row r="39" spans="1:32" ht="12.75">
      <c r="A39" s="108" t="s">
        <v>65</v>
      </c>
      <c r="B39" s="118"/>
      <c r="C39" s="119" t="s">
        <v>45</v>
      </c>
      <c r="D39" s="269">
        <f aca="true" t="shared" si="5" ref="D39:E41">D18+D21+D24+D27+D30+D33</f>
        <v>0</v>
      </c>
      <c r="E39" s="267">
        <f t="shared" si="5"/>
        <v>0</v>
      </c>
      <c r="F39" s="267">
        <f aca="true" t="shared" si="6" ref="F39:G41">F18+F21+F24+F27+F30+F33+F36</f>
        <v>0</v>
      </c>
      <c r="G39" s="268">
        <f t="shared" si="6"/>
        <v>0</v>
      </c>
      <c r="H39" s="267">
        <f aca="true" t="shared" si="7" ref="H39:I41">H18+H21+H24+H27+H30+H33</f>
        <v>0</v>
      </c>
      <c r="I39" s="267">
        <f t="shared" si="7"/>
        <v>0</v>
      </c>
      <c r="J39" s="267">
        <f aca="true" t="shared" si="8" ref="J39:K41">J18+J21+J24+J27+J30+J33+J36</f>
        <v>0</v>
      </c>
      <c r="K39" s="268">
        <f t="shared" si="8"/>
        <v>0</v>
      </c>
      <c r="L39" s="267">
        <f aca="true" t="shared" si="9" ref="L39:M41">L18+L21+L24+L27+L30+L33</f>
        <v>0</v>
      </c>
      <c r="M39" s="267">
        <f t="shared" si="9"/>
        <v>0</v>
      </c>
      <c r="N39" s="267">
        <f aca="true" t="shared" si="10" ref="N39:O41">N18+N21+N24+N27+N30+N33+N36</f>
        <v>0</v>
      </c>
      <c r="O39" s="268">
        <f t="shared" si="10"/>
        <v>0</v>
      </c>
      <c r="P39" s="267">
        <f aca="true" t="shared" si="11" ref="P39:Q41">P18+P21+P24+P27+P30+P33</f>
        <v>0</v>
      </c>
      <c r="Q39" s="267">
        <f t="shared" si="11"/>
        <v>0</v>
      </c>
      <c r="R39" s="267">
        <f aca="true" t="shared" si="12" ref="R39:S41">R18+R21+R24+R27+R30+R33+R36</f>
        <v>0</v>
      </c>
      <c r="S39" s="268">
        <f t="shared" si="12"/>
        <v>0</v>
      </c>
      <c r="T39" s="267">
        <f aca="true" t="shared" si="13" ref="T39:U41">T18+T21+T24+T27+T30+T33</f>
        <v>0</v>
      </c>
      <c r="U39" s="267">
        <f t="shared" si="13"/>
        <v>0</v>
      </c>
      <c r="V39" s="267">
        <f aca="true" t="shared" si="14" ref="V39:W41">V18+V21+V24+V27+V30+V33+V36</f>
        <v>0</v>
      </c>
      <c r="W39" s="268">
        <f t="shared" si="14"/>
        <v>0</v>
      </c>
      <c r="X39" s="269">
        <f aca="true" t="shared" si="15" ref="X39:Z41">X18+X21+X24+X27+X30+X33</f>
        <v>0</v>
      </c>
      <c r="Y39" s="267">
        <f t="shared" si="15"/>
        <v>0</v>
      </c>
      <c r="Z39" s="268">
        <f t="shared" si="15"/>
        <v>0</v>
      </c>
      <c r="AA39" s="267">
        <f aca="true" t="shared" si="16" ref="AA39:AC41">AA18+AA21+AA24+AA27+AA30+AA33</f>
        <v>0</v>
      </c>
      <c r="AB39" s="267">
        <f t="shared" si="16"/>
        <v>0</v>
      </c>
      <c r="AC39" s="268">
        <f t="shared" si="16"/>
        <v>0</v>
      </c>
      <c r="AD39" s="267">
        <f aca="true" t="shared" si="17" ref="AD39:AF41">AD18+AD21+AD24+AD27+AD30+AD33</f>
        <v>0</v>
      </c>
      <c r="AE39" s="267">
        <f t="shared" si="17"/>
        <v>0</v>
      </c>
      <c r="AF39" s="270">
        <f t="shared" si="17"/>
        <v>0</v>
      </c>
    </row>
    <row r="40" spans="1:32" ht="12.75">
      <c r="A40" s="110"/>
      <c r="B40" s="83"/>
      <c r="C40" s="32" t="s">
        <v>47</v>
      </c>
      <c r="D40" s="225">
        <f t="shared" si="5"/>
        <v>0</v>
      </c>
      <c r="E40" s="226">
        <f t="shared" si="5"/>
        <v>0</v>
      </c>
      <c r="F40" s="226">
        <f t="shared" si="6"/>
        <v>0</v>
      </c>
      <c r="G40" s="271">
        <f t="shared" si="6"/>
        <v>0</v>
      </c>
      <c r="H40" s="226">
        <f t="shared" si="7"/>
        <v>0</v>
      </c>
      <c r="I40" s="226">
        <f t="shared" si="7"/>
        <v>0</v>
      </c>
      <c r="J40" s="226">
        <f t="shared" si="8"/>
        <v>0</v>
      </c>
      <c r="K40" s="271">
        <f t="shared" si="8"/>
        <v>0</v>
      </c>
      <c r="L40" s="226">
        <f t="shared" si="9"/>
        <v>0</v>
      </c>
      <c r="M40" s="226">
        <f t="shared" si="9"/>
        <v>0</v>
      </c>
      <c r="N40" s="226">
        <f t="shared" si="10"/>
        <v>0</v>
      </c>
      <c r="O40" s="271">
        <f t="shared" si="10"/>
        <v>0</v>
      </c>
      <c r="P40" s="226">
        <f t="shared" si="11"/>
        <v>0</v>
      </c>
      <c r="Q40" s="226">
        <f t="shared" si="11"/>
        <v>0</v>
      </c>
      <c r="R40" s="226">
        <f t="shared" si="12"/>
        <v>0</v>
      </c>
      <c r="S40" s="271">
        <f t="shared" si="12"/>
        <v>0</v>
      </c>
      <c r="T40" s="226">
        <f t="shared" si="13"/>
        <v>0</v>
      </c>
      <c r="U40" s="226">
        <f t="shared" si="13"/>
        <v>0</v>
      </c>
      <c r="V40" s="226">
        <f t="shared" si="14"/>
        <v>0</v>
      </c>
      <c r="W40" s="226">
        <f t="shared" si="14"/>
        <v>0</v>
      </c>
      <c r="X40" s="225">
        <f t="shared" si="15"/>
        <v>0</v>
      </c>
      <c r="Y40" s="226">
        <f t="shared" si="15"/>
        <v>0</v>
      </c>
      <c r="Z40" s="226">
        <f t="shared" si="15"/>
        <v>0</v>
      </c>
      <c r="AA40" s="225">
        <f t="shared" si="16"/>
        <v>0</v>
      </c>
      <c r="AB40" s="226">
        <f t="shared" si="16"/>
        <v>0</v>
      </c>
      <c r="AC40" s="271">
        <f t="shared" si="16"/>
        <v>0</v>
      </c>
      <c r="AD40" s="225">
        <f t="shared" si="17"/>
        <v>0</v>
      </c>
      <c r="AE40" s="226">
        <f t="shared" si="17"/>
        <v>0</v>
      </c>
      <c r="AF40" s="227">
        <f t="shared" si="17"/>
        <v>0</v>
      </c>
    </row>
    <row r="41" spans="1:32" ht="12.75">
      <c r="A41" s="110"/>
      <c r="B41" s="83"/>
      <c r="C41" s="120" t="s">
        <v>48</v>
      </c>
      <c r="D41" s="231">
        <f t="shared" si="5"/>
        <v>0</v>
      </c>
      <c r="E41" s="231">
        <f t="shared" si="5"/>
        <v>0</v>
      </c>
      <c r="F41" s="231">
        <f t="shared" si="6"/>
        <v>0</v>
      </c>
      <c r="G41" s="276">
        <f t="shared" si="6"/>
        <v>0</v>
      </c>
      <c r="H41" s="231">
        <f t="shared" si="7"/>
        <v>0</v>
      </c>
      <c r="I41" s="231">
        <f t="shared" si="7"/>
        <v>0</v>
      </c>
      <c r="J41" s="231">
        <f t="shared" si="8"/>
        <v>0</v>
      </c>
      <c r="K41" s="276">
        <f t="shared" si="8"/>
        <v>0</v>
      </c>
      <c r="L41" s="231">
        <f t="shared" si="9"/>
        <v>0</v>
      </c>
      <c r="M41" s="231">
        <f t="shared" si="9"/>
        <v>0</v>
      </c>
      <c r="N41" s="231">
        <f t="shared" si="10"/>
        <v>0</v>
      </c>
      <c r="O41" s="276">
        <f t="shared" si="10"/>
        <v>0</v>
      </c>
      <c r="P41" s="231">
        <f t="shared" si="11"/>
        <v>0</v>
      </c>
      <c r="Q41" s="231">
        <f t="shared" si="11"/>
        <v>0</v>
      </c>
      <c r="R41" s="231">
        <f t="shared" si="12"/>
        <v>0</v>
      </c>
      <c r="S41" s="276">
        <f t="shared" si="12"/>
        <v>0</v>
      </c>
      <c r="T41" s="231">
        <f t="shared" si="13"/>
        <v>0</v>
      </c>
      <c r="U41" s="231">
        <f t="shared" si="13"/>
        <v>0</v>
      </c>
      <c r="V41" s="231">
        <f t="shared" si="14"/>
        <v>0</v>
      </c>
      <c r="W41" s="231">
        <f t="shared" si="14"/>
        <v>0</v>
      </c>
      <c r="X41" s="225">
        <f t="shared" si="15"/>
        <v>0</v>
      </c>
      <c r="Y41" s="226">
        <f t="shared" si="15"/>
        <v>0</v>
      </c>
      <c r="Z41" s="226">
        <f t="shared" si="15"/>
        <v>0</v>
      </c>
      <c r="AA41" s="225">
        <f t="shared" si="16"/>
        <v>0</v>
      </c>
      <c r="AB41" s="226">
        <f t="shared" si="16"/>
        <v>0</v>
      </c>
      <c r="AC41" s="271">
        <f t="shared" si="16"/>
        <v>0</v>
      </c>
      <c r="AD41" s="225">
        <f t="shared" si="17"/>
        <v>0</v>
      </c>
      <c r="AE41" s="226">
        <f t="shared" si="17"/>
        <v>0</v>
      </c>
      <c r="AF41" s="227">
        <f t="shared" si="17"/>
        <v>0</v>
      </c>
    </row>
    <row r="42" spans="1:32" ht="13.5" thickBot="1">
      <c r="A42" s="79"/>
      <c r="B42" s="80"/>
      <c r="C42" s="112" t="s">
        <v>69</v>
      </c>
      <c r="D42" s="278">
        <f aca="true" t="shared" si="18" ref="D42:AF42">SUM(D39:D41)</f>
        <v>0</v>
      </c>
      <c r="E42" s="279">
        <f t="shared" si="18"/>
        <v>0</v>
      </c>
      <c r="F42" s="279">
        <f t="shared" si="18"/>
        <v>0</v>
      </c>
      <c r="G42" s="279">
        <f t="shared" si="18"/>
        <v>0</v>
      </c>
      <c r="H42" s="278">
        <f t="shared" si="18"/>
        <v>0</v>
      </c>
      <c r="I42" s="279">
        <f t="shared" si="18"/>
        <v>0</v>
      </c>
      <c r="J42" s="279">
        <f t="shared" si="18"/>
        <v>0</v>
      </c>
      <c r="K42" s="279">
        <f t="shared" si="18"/>
        <v>0</v>
      </c>
      <c r="L42" s="278">
        <f t="shared" si="18"/>
        <v>0</v>
      </c>
      <c r="M42" s="279">
        <f t="shared" si="18"/>
        <v>0</v>
      </c>
      <c r="N42" s="279">
        <f t="shared" si="18"/>
        <v>0</v>
      </c>
      <c r="O42" s="279">
        <f t="shared" si="18"/>
        <v>0</v>
      </c>
      <c r="P42" s="278">
        <f t="shared" si="18"/>
        <v>0</v>
      </c>
      <c r="Q42" s="279">
        <f t="shared" si="18"/>
        <v>0</v>
      </c>
      <c r="R42" s="279">
        <f t="shared" si="18"/>
        <v>0</v>
      </c>
      <c r="S42" s="279">
        <f t="shared" si="18"/>
        <v>0</v>
      </c>
      <c r="T42" s="278">
        <f t="shared" si="18"/>
        <v>0</v>
      </c>
      <c r="U42" s="279">
        <f t="shared" si="18"/>
        <v>0</v>
      </c>
      <c r="V42" s="279">
        <f t="shared" si="18"/>
        <v>0</v>
      </c>
      <c r="W42" s="279">
        <f t="shared" si="18"/>
        <v>0</v>
      </c>
      <c r="X42" s="278">
        <f t="shared" si="18"/>
        <v>0</v>
      </c>
      <c r="Y42" s="279">
        <f t="shared" si="18"/>
        <v>0</v>
      </c>
      <c r="Z42" s="279">
        <f t="shared" si="18"/>
        <v>0</v>
      </c>
      <c r="AA42" s="278">
        <f t="shared" si="18"/>
        <v>0</v>
      </c>
      <c r="AB42" s="279">
        <f t="shared" si="18"/>
        <v>0</v>
      </c>
      <c r="AC42" s="280">
        <f t="shared" si="18"/>
        <v>0</v>
      </c>
      <c r="AD42" s="278">
        <f t="shared" si="18"/>
        <v>0</v>
      </c>
      <c r="AE42" s="279">
        <f t="shared" si="18"/>
        <v>0</v>
      </c>
      <c r="AF42" s="281">
        <f t="shared" si="18"/>
        <v>0</v>
      </c>
    </row>
    <row r="43" spans="1:25" ht="12.75">
      <c r="A43" s="31"/>
      <c r="B43" s="31"/>
      <c r="C43" s="32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31"/>
      <c r="U43" s="31"/>
      <c r="X43" s="31">
        <f>IF(ROUND(V20,3)&lt;&gt;V20,"Column "&amp;#REF!&amp;", "&amp;"As part of a consortium with "&amp;V$16&amp;", "&amp;$A$18&amp;", Level "&amp;$C20&amp;";","")</f>
      </c>
      <c r="Y43" s="31">
        <f>IF(ROUND(W20,3)&lt;&gt;W20,"Column "&amp;#REF!&amp;", "&amp;"As part of a consortium with "&amp;W$16&amp;", "&amp;$A$18&amp;", Level "&amp;$C20&amp;";","")</f>
      </c>
    </row>
  </sheetData>
  <sheetProtection/>
  <conditionalFormatting sqref="H39:I41 L39:M41 T39:U41 X39:AF41 D39:E41">
    <cfRule type="cellIs" priority="1" dxfId="0" operator="notEqual" stopIfTrue="1">
      <formula>TRUNC(D39)</formula>
    </cfRule>
  </conditionalFormatting>
  <conditionalFormatting sqref="F39:G41 J39:K41 V39:W41 N39:O41">
    <cfRule type="expression" priority="2" dxfId="0" stopIfTrue="1">
      <formula>(F39-F36)&lt;&gt;TRUNC(F39-F36)</formula>
    </cfRule>
  </conditionalFormatting>
  <conditionalFormatting sqref="N36:O38">
    <cfRule type="cellIs" priority="3" dxfId="0" operator="greaterThan" stopIfTrue="1">
      <formula>0</formula>
    </cfRule>
    <cfRule type="cellIs" priority="4" dxfId="0" operator="notEqual" stopIfTrue="1">
      <formula>TRUNC(N36)</formula>
    </cfRule>
  </conditionalFormatting>
  <conditionalFormatting sqref="F36:G38 J36:K38">
    <cfRule type="cellIs" priority="5" dxfId="0" operator="lessThan" stopIfTrue="1">
      <formula>0</formula>
    </cfRule>
    <cfRule type="cellIs" priority="6" dxfId="0" operator="notEqual" stopIfTrue="1">
      <formula>TRUNC(F36)</formula>
    </cfRule>
  </conditionalFormatting>
  <conditionalFormatting sqref="V36:W38">
    <cfRule type="cellIs" priority="7" dxfId="0" operator="lessThan" stopIfTrue="1">
      <formula>0</formula>
    </cfRule>
    <cfRule type="cellIs" priority="8" dxfId="0" operator="notEqual" stopIfTrue="1">
      <formula>TRUNC(V36)</formula>
    </cfRule>
    <cfRule type="cellIs" priority="9" dxfId="0" operator="greaterThan" stopIfTrue="1">
      <formula>F36+J36</formula>
    </cfRule>
  </conditionalFormatting>
  <conditionalFormatting sqref="D18:K35">
    <cfRule type="cellIs" priority="10" dxfId="0" operator="lessThan" stopIfTrue="1">
      <formula>0</formula>
    </cfRule>
    <cfRule type="cellIs" priority="11" dxfId="0" operator="notEqual" stopIfTrue="1">
      <formula>ROUND(D18,2)</formula>
    </cfRule>
  </conditionalFormatting>
  <conditionalFormatting sqref="L18:O35">
    <cfRule type="cellIs" priority="12" dxfId="0" operator="greaterThan" stopIfTrue="1">
      <formula>0</formula>
    </cfRule>
    <cfRule type="cellIs" priority="13" dxfId="0" operator="notEqual" stopIfTrue="1">
      <formula>ROUND(L18,2)</formula>
    </cfRule>
  </conditionalFormatting>
  <conditionalFormatting sqref="T18:W35">
    <cfRule type="cellIs" priority="14" dxfId="0" operator="lessThan" stopIfTrue="1">
      <formula>0</formula>
    </cfRule>
    <cfRule type="cellIs" priority="15" dxfId="0" operator="notEqual" stopIfTrue="1">
      <formula>ROUND(T18,2)</formula>
    </cfRule>
    <cfRule type="cellIs" priority="16" dxfId="0" operator="greaterThan" stopIfTrue="1">
      <formula>D18+H18</formula>
    </cfRule>
  </conditionalFormatting>
  <conditionalFormatting sqref="X18:AF35">
    <cfRule type="cellIs" priority="17" dxfId="0" operator="lessThan" stopIfTrue="1">
      <formula>0</formula>
    </cfRule>
    <cfRule type="cellIs" priority="18" dxfId="0" operator="notEqual" stopIfTrue="1">
      <formula>ROUND(X18,2)</formula>
    </cfRule>
    <cfRule type="expression" priority="19" dxfId="0" stopIfTrue="1">
      <formula>SUM($X18:$Z18,$AA18:$AC18,$AD18:$AF18)&gt;SUM($D18:$E18,$H18:$I18)</formula>
    </cfRule>
  </conditionalFormatting>
  <printOptions/>
  <pageMargins left="0.5905511811023623" right="0.17" top="0.5905511811023623" bottom="0.2755905511811024" header="0.5118110236220472" footer="0.511811023622047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3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4.28125" style="29" customWidth="1"/>
    <col min="2" max="2" width="6.57421875" style="29" customWidth="1"/>
    <col min="3" max="3" width="5.57421875" style="29" customWidth="1"/>
    <col min="4" max="7" width="8.57421875" style="29" customWidth="1"/>
    <col min="8" max="8" width="8.7109375" style="29" customWidth="1"/>
    <col min="9" max="9" width="8.421875" style="29" customWidth="1"/>
    <col min="10" max="10" width="8.7109375" style="29" customWidth="1"/>
    <col min="11" max="13" width="8.421875" style="29" customWidth="1"/>
    <col min="14" max="14" width="8.7109375" style="29" customWidth="1"/>
    <col min="15" max="17" width="8.421875" style="29" customWidth="1"/>
    <col min="18" max="18" width="8.7109375" style="29" customWidth="1"/>
    <col min="19" max="21" width="8.421875" style="29" customWidth="1"/>
    <col min="22" max="22" width="9.140625" style="29" customWidth="1"/>
    <col min="23" max="25" width="8.421875" style="29" customWidth="1"/>
    <col min="26" max="26" width="8.7109375" style="29" customWidth="1"/>
    <col min="27" max="27" width="8.421875" style="29" customWidth="1"/>
    <col min="28" max="29" width="9.00390625" style="29" customWidth="1"/>
    <col min="30" max="30" width="8.421875" style="29" customWidth="1"/>
    <col min="31" max="32" width="9.140625" style="29" customWidth="1"/>
    <col min="33" max="33" width="8.421875" style="29" customWidth="1"/>
    <col min="34" max="35" width="10.140625" style="29" customWidth="1"/>
    <col min="36" max="36" width="8.421875" style="29" customWidth="1"/>
    <col min="37" max="16384" width="9.140625" style="29" customWidth="1"/>
  </cols>
  <sheetData>
    <row r="1" ht="18">
      <c r="A1" s="168" t="str">
        <f>FTS____!A1</f>
        <v>Higher Education Students Early Statistics 2002-03</v>
      </c>
    </row>
    <row r="2" spans="1:18" ht="12.75">
      <c r="A2" s="33"/>
      <c r="R2" s="332"/>
    </row>
    <row r="3" spans="1:18" ht="15.75">
      <c r="A3" s="34" t="str">
        <f>FTS____!INSTNAME</f>
        <v>Institution:</v>
      </c>
      <c r="R3" s="332"/>
    </row>
    <row r="4" spans="1:18" ht="15.75">
      <c r="A4" s="34" t="str">
        <f>FTS____!CODE</f>
        <v>Code:</v>
      </c>
      <c r="R4" s="332"/>
    </row>
    <row r="5" spans="1:20" ht="15.75">
      <c r="A5" s="34" t="s">
        <v>84</v>
      </c>
      <c r="R5" s="332"/>
      <c r="T5" s="332"/>
    </row>
    <row r="6" spans="1:16" ht="15.75">
      <c r="A6" s="34" t="s">
        <v>85</v>
      </c>
      <c r="K6" s="86"/>
      <c r="L6" s="87"/>
      <c r="P6" s="27"/>
    </row>
    <row r="7" spans="1:16" ht="15.75">
      <c r="A7" s="34"/>
      <c r="K7" s="86"/>
      <c r="L7" s="87"/>
      <c r="P7" s="27"/>
    </row>
    <row r="8" spans="4:28" ht="13.5" thickBot="1">
      <c r="D8" s="349" t="s">
        <v>123</v>
      </c>
      <c r="H8" s="349" t="s">
        <v>123</v>
      </c>
      <c r="L8" s="349" t="s">
        <v>123</v>
      </c>
      <c r="T8" s="349" t="s">
        <v>123</v>
      </c>
      <c r="X8" s="349" t="s">
        <v>123</v>
      </c>
      <c r="AB8" s="349" t="s">
        <v>123</v>
      </c>
    </row>
    <row r="9" spans="1:36" ht="12.75">
      <c r="A9" s="88"/>
      <c r="B9" s="70"/>
      <c r="C9" s="70"/>
      <c r="D9" s="193">
        <v>1</v>
      </c>
      <c r="E9" s="1"/>
      <c r="F9" s="1"/>
      <c r="G9" s="1"/>
      <c r="H9" s="193">
        <v>2</v>
      </c>
      <c r="I9" s="1"/>
      <c r="J9" s="1"/>
      <c r="K9" s="1"/>
      <c r="L9" s="193">
        <v>3</v>
      </c>
      <c r="M9" s="1"/>
      <c r="N9" s="1"/>
      <c r="O9" s="1"/>
      <c r="P9" s="193">
        <v>4</v>
      </c>
      <c r="Q9" s="1"/>
      <c r="R9" s="1"/>
      <c r="S9" s="1"/>
      <c r="T9" s="193" t="s">
        <v>5</v>
      </c>
      <c r="U9" s="2"/>
      <c r="V9" s="2"/>
      <c r="W9" s="2"/>
      <c r="X9" s="193">
        <v>5</v>
      </c>
      <c r="Y9" s="1"/>
      <c r="Z9" s="1"/>
      <c r="AA9" s="20"/>
      <c r="AB9" s="194">
        <v>6</v>
      </c>
      <c r="AC9" s="53"/>
      <c r="AD9" s="53"/>
      <c r="AE9" s="53"/>
      <c r="AF9" s="53"/>
      <c r="AG9" s="53"/>
      <c r="AH9" s="53"/>
      <c r="AI9" s="53"/>
      <c r="AJ9" s="57"/>
    </row>
    <row r="10" spans="1:36" ht="12.75">
      <c r="A10" s="76"/>
      <c r="C10" s="71"/>
      <c r="G10" s="71"/>
      <c r="K10" s="71"/>
      <c r="O10" s="71"/>
      <c r="S10" s="71"/>
      <c r="W10" s="71"/>
      <c r="AB10" s="41"/>
      <c r="AC10" s="54"/>
      <c r="AD10" s="54"/>
      <c r="AE10" s="54"/>
      <c r="AF10" s="54"/>
      <c r="AG10" s="54"/>
      <c r="AH10" s="54"/>
      <c r="AI10" s="54"/>
      <c r="AJ10" s="58"/>
    </row>
    <row r="11" spans="1:36" ht="12.75">
      <c r="A11" s="76"/>
      <c r="B11" s="31"/>
      <c r="C11" s="31"/>
      <c r="D11" s="5" t="s">
        <v>6</v>
      </c>
      <c r="E11" s="117"/>
      <c r="F11" s="117"/>
      <c r="G11" s="117"/>
      <c r="H11" s="5" t="s">
        <v>7</v>
      </c>
      <c r="I11" s="117"/>
      <c r="J11" s="117"/>
      <c r="K11" s="117"/>
      <c r="L11" s="5" t="s">
        <v>8</v>
      </c>
      <c r="M11" s="6"/>
      <c r="N11" s="6"/>
      <c r="O11" s="6"/>
      <c r="P11" s="5" t="s">
        <v>9</v>
      </c>
      <c r="Q11" s="117"/>
      <c r="R11" s="117"/>
      <c r="S11" s="117"/>
      <c r="T11" s="5" t="s">
        <v>86</v>
      </c>
      <c r="U11" s="4"/>
      <c r="V11" s="4"/>
      <c r="W11" s="4"/>
      <c r="X11" s="5" t="s">
        <v>10</v>
      </c>
      <c r="Y11" s="6"/>
      <c r="Z11" s="6"/>
      <c r="AA11" s="21"/>
      <c r="AB11" s="41" t="s">
        <v>77</v>
      </c>
      <c r="AC11" s="54"/>
      <c r="AD11" s="54"/>
      <c r="AE11" s="54"/>
      <c r="AF11" s="54"/>
      <c r="AG11" s="54"/>
      <c r="AH11" s="54"/>
      <c r="AI11" s="54"/>
      <c r="AJ11" s="58"/>
    </row>
    <row r="12" spans="1:36" ht="12.75">
      <c r="A12" s="76"/>
      <c r="B12" s="31"/>
      <c r="C12" s="31"/>
      <c r="D12" s="5" t="s">
        <v>119</v>
      </c>
      <c r="E12" s="117"/>
      <c r="F12" s="117"/>
      <c r="G12" s="117"/>
      <c r="H12" s="5" t="s">
        <v>120</v>
      </c>
      <c r="I12" s="117"/>
      <c r="J12" s="117"/>
      <c r="K12" s="117"/>
      <c r="L12" s="5" t="s">
        <v>12</v>
      </c>
      <c r="M12" s="6"/>
      <c r="N12" s="6"/>
      <c r="O12" s="6"/>
      <c r="P12" s="5" t="s">
        <v>121</v>
      </c>
      <c r="Q12" s="6"/>
      <c r="R12" s="6"/>
      <c r="S12" s="6"/>
      <c r="T12" s="5" t="s">
        <v>115</v>
      </c>
      <c r="U12" s="4"/>
      <c r="V12" s="4"/>
      <c r="W12" s="4"/>
      <c r="X12" s="5" t="s">
        <v>113</v>
      </c>
      <c r="Y12" s="6"/>
      <c r="Z12" s="6"/>
      <c r="AA12" s="21"/>
      <c r="AB12" s="41" t="s">
        <v>78</v>
      </c>
      <c r="AC12" s="54"/>
      <c r="AD12" s="54"/>
      <c r="AE12" s="54"/>
      <c r="AF12" s="54"/>
      <c r="AG12" s="54"/>
      <c r="AH12" s="54"/>
      <c r="AI12" s="54"/>
      <c r="AJ12" s="58"/>
    </row>
    <row r="13" spans="1:36" ht="12.75">
      <c r="A13" s="76"/>
      <c r="B13" s="31"/>
      <c r="C13" s="31"/>
      <c r="D13" s="8" t="str">
        <f>"1 December 2002 inclusive"</f>
        <v>1 December 2002 inclusive</v>
      </c>
      <c r="E13" s="9"/>
      <c r="F13" s="9"/>
      <c r="G13" s="9"/>
      <c r="H13" s="11" t="s">
        <v>122</v>
      </c>
      <c r="I13" s="9"/>
      <c r="J13" s="9"/>
      <c r="K13" s="9"/>
      <c r="L13" s="11" t="s">
        <v>14</v>
      </c>
      <c r="M13" s="9"/>
      <c r="N13" s="9"/>
      <c r="O13" s="9"/>
      <c r="P13" s="11" t="s">
        <v>112</v>
      </c>
      <c r="Q13" s="9"/>
      <c r="R13" s="9"/>
      <c r="S13" s="9"/>
      <c r="T13" s="11" t="s">
        <v>121</v>
      </c>
      <c r="U13" s="10"/>
      <c r="V13" s="10"/>
      <c r="W13" s="10"/>
      <c r="X13" s="11"/>
      <c r="Y13" s="9"/>
      <c r="Z13" s="9"/>
      <c r="AA13" s="22"/>
      <c r="AB13" s="46" t="s">
        <v>114</v>
      </c>
      <c r="AC13" s="55"/>
      <c r="AD13" s="55"/>
      <c r="AE13" s="55"/>
      <c r="AF13" s="55"/>
      <c r="AG13" s="55"/>
      <c r="AH13" s="55"/>
      <c r="AI13" s="55"/>
      <c r="AJ13" s="59"/>
    </row>
    <row r="14" spans="1:115" ht="12.75">
      <c r="A14" s="76"/>
      <c r="B14" s="31"/>
      <c r="C14" s="31"/>
      <c r="D14" s="474" t="s">
        <v>15</v>
      </c>
      <c r="E14" s="475"/>
      <c r="F14" s="475"/>
      <c r="G14" s="31"/>
      <c r="H14" s="474" t="s">
        <v>15</v>
      </c>
      <c r="I14" s="475"/>
      <c r="J14" s="475"/>
      <c r="K14" s="31"/>
      <c r="L14" s="474" t="s">
        <v>15</v>
      </c>
      <c r="M14" s="475"/>
      <c r="N14" s="475"/>
      <c r="O14" s="31"/>
      <c r="P14" s="474" t="s">
        <v>15</v>
      </c>
      <c r="Q14" s="475"/>
      <c r="R14" s="475"/>
      <c r="S14" s="31"/>
      <c r="T14" s="474" t="s">
        <v>15</v>
      </c>
      <c r="U14" s="475"/>
      <c r="V14" s="475"/>
      <c r="W14" s="31"/>
      <c r="X14" s="474" t="s">
        <v>15</v>
      </c>
      <c r="Y14" s="475"/>
      <c r="Z14" s="475"/>
      <c r="AA14" s="71"/>
      <c r="AB14" s="56" t="s">
        <v>16</v>
      </c>
      <c r="AC14" s="60"/>
      <c r="AD14" s="60"/>
      <c r="AE14" s="60"/>
      <c r="AF14" s="60"/>
      <c r="AG14" s="60"/>
      <c r="AH14" s="60"/>
      <c r="AI14" s="60"/>
      <c r="AJ14" s="61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</row>
    <row r="15" spans="1:115" ht="12.75">
      <c r="A15" s="76"/>
      <c r="B15" s="31"/>
      <c r="C15" s="31"/>
      <c r="D15" s="476" t="s">
        <v>17</v>
      </c>
      <c r="E15" s="477"/>
      <c r="F15" s="478"/>
      <c r="G15" s="13"/>
      <c r="H15" s="476" t="s">
        <v>17</v>
      </c>
      <c r="I15" s="477"/>
      <c r="J15" s="478"/>
      <c r="K15" s="13"/>
      <c r="L15" s="476" t="s">
        <v>17</v>
      </c>
      <c r="M15" s="477"/>
      <c r="N15" s="478"/>
      <c r="O15" s="13"/>
      <c r="P15" s="476" t="s">
        <v>17</v>
      </c>
      <c r="Q15" s="477"/>
      <c r="R15" s="478"/>
      <c r="S15" s="13"/>
      <c r="T15" s="476" t="s">
        <v>17</v>
      </c>
      <c r="U15" s="477"/>
      <c r="V15" s="478"/>
      <c r="W15" s="13"/>
      <c r="X15" s="476" t="s">
        <v>17</v>
      </c>
      <c r="Y15" s="477"/>
      <c r="Z15" s="478"/>
      <c r="AA15" s="23"/>
      <c r="AB15" s="62" t="s">
        <v>18</v>
      </c>
      <c r="AC15" s="63"/>
      <c r="AD15" s="64"/>
      <c r="AE15" s="63" t="s">
        <v>19</v>
      </c>
      <c r="AF15" s="63"/>
      <c r="AG15" s="64"/>
      <c r="AH15" s="63" t="s">
        <v>20</v>
      </c>
      <c r="AI15" s="63"/>
      <c r="AJ15" s="65"/>
      <c r="AK15" s="43"/>
      <c r="AL15" s="43"/>
      <c r="AM15" s="43"/>
      <c r="AN15" s="43"/>
      <c r="AO15" s="43"/>
      <c r="AP15" s="43"/>
      <c r="AQ15" s="43"/>
      <c r="AR15" s="43"/>
      <c r="AS15" s="150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223"/>
      <c r="BH15" s="223"/>
      <c r="BI15" s="318"/>
      <c r="BJ15" s="223"/>
      <c r="BK15" s="223"/>
      <c r="BL15" s="223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</row>
    <row r="16" spans="1:115" ht="36.75" customHeight="1">
      <c r="A16" s="76"/>
      <c r="B16" s="31"/>
      <c r="C16" s="31"/>
      <c r="D16" s="91" t="s">
        <v>21</v>
      </c>
      <c r="E16" s="92" t="s">
        <v>22</v>
      </c>
      <c r="F16" s="92" t="s">
        <v>23</v>
      </c>
      <c r="G16" s="15" t="s">
        <v>79</v>
      </c>
      <c r="H16" s="91" t="s">
        <v>21</v>
      </c>
      <c r="I16" s="92" t="s">
        <v>22</v>
      </c>
      <c r="J16" s="92" t="s">
        <v>23</v>
      </c>
      <c r="K16" s="15" t="s">
        <v>79</v>
      </c>
      <c r="L16" s="91" t="s">
        <v>21</v>
      </c>
      <c r="M16" s="92" t="s">
        <v>22</v>
      </c>
      <c r="N16" s="92" t="s">
        <v>23</v>
      </c>
      <c r="O16" s="15" t="s">
        <v>79</v>
      </c>
      <c r="P16" s="91" t="s">
        <v>21</v>
      </c>
      <c r="Q16" s="92" t="s">
        <v>22</v>
      </c>
      <c r="R16" s="92" t="s">
        <v>23</v>
      </c>
      <c r="S16" s="15" t="s">
        <v>79</v>
      </c>
      <c r="T16" s="91" t="s">
        <v>21</v>
      </c>
      <c r="U16" s="92" t="s">
        <v>22</v>
      </c>
      <c r="V16" s="92" t="s">
        <v>23</v>
      </c>
      <c r="W16" s="15" t="s">
        <v>79</v>
      </c>
      <c r="X16" s="91" t="s">
        <v>21</v>
      </c>
      <c r="Y16" s="92" t="s">
        <v>22</v>
      </c>
      <c r="Z16" s="92" t="s">
        <v>23</v>
      </c>
      <c r="AA16" s="24" t="s">
        <v>79</v>
      </c>
      <c r="AB16" s="93" t="s">
        <v>24</v>
      </c>
      <c r="AC16" s="47" t="s">
        <v>25</v>
      </c>
      <c r="AD16" s="67" t="s">
        <v>26</v>
      </c>
      <c r="AE16" s="94" t="s">
        <v>24</v>
      </c>
      <c r="AF16" s="94" t="s">
        <v>25</v>
      </c>
      <c r="AG16" s="67" t="s">
        <v>26</v>
      </c>
      <c r="AH16" s="94" t="s">
        <v>24</v>
      </c>
      <c r="AI16" s="94" t="s">
        <v>25</v>
      </c>
      <c r="AJ16" s="49" t="s">
        <v>26</v>
      </c>
      <c r="AK16" s="219"/>
      <c r="AL16" s="219"/>
      <c r="AM16" s="219"/>
      <c r="AN16" s="218"/>
      <c r="AO16" s="218"/>
      <c r="AP16" s="218"/>
      <c r="AQ16" s="218"/>
      <c r="AR16" s="218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223"/>
      <c r="BH16" s="223"/>
      <c r="BI16" s="318"/>
      <c r="BJ16" s="223"/>
      <c r="BK16" s="223"/>
      <c r="BL16" s="223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54" t="s">
        <v>30</v>
      </c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</row>
    <row r="17" spans="1:108" ht="12.75">
      <c r="A17" s="78" t="s">
        <v>31</v>
      </c>
      <c r="B17" s="73" t="s">
        <v>28</v>
      </c>
      <c r="C17" s="96" t="s">
        <v>29</v>
      </c>
      <c r="D17" s="17" t="s">
        <v>32</v>
      </c>
      <c r="E17" s="18" t="s">
        <v>33</v>
      </c>
      <c r="F17" s="18" t="s">
        <v>34</v>
      </c>
      <c r="G17" s="18" t="s">
        <v>35</v>
      </c>
      <c r="H17" s="17" t="s">
        <v>32</v>
      </c>
      <c r="I17" s="18" t="s">
        <v>33</v>
      </c>
      <c r="J17" s="18" t="s">
        <v>34</v>
      </c>
      <c r="K17" s="18" t="s">
        <v>35</v>
      </c>
      <c r="L17" s="17" t="s">
        <v>32</v>
      </c>
      <c r="M17" s="18" t="s">
        <v>33</v>
      </c>
      <c r="N17" s="18" t="s">
        <v>34</v>
      </c>
      <c r="O17" s="18" t="s">
        <v>35</v>
      </c>
      <c r="P17" s="17" t="s">
        <v>32</v>
      </c>
      <c r="Q17" s="18" t="s">
        <v>33</v>
      </c>
      <c r="R17" s="18" t="s">
        <v>34</v>
      </c>
      <c r="S17" s="18" t="s">
        <v>35</v>
      </c>
      <c r="T17" s="17" t="s">
        <v>32</v>
      </c>
      <c r="U17" s="18" t="s">
        <v>33</v>
      </c>
      <c r="V17" s="18" t="s">
        <v>34</v>
      </c>
      <c r="W17" s="18" t="s">
        <v>35</v>
      </c>
      <c r="X17" s="17" t="s">
        <v>32</v>
      </c>
      <c r="Y17" s="18" t="s">
        <v>33</v>
      </c>
      <c r="Z17" s="18" t="s">
        <v>34</v>
      </c>
      <c r="AA17" s="25" t="s">
        <v>35</v>
      </c>
      <c r="AB17" s="50" t="s">
        <v>36</v>
      </c>
      <c r="AC17" s="51" t="s">
        <v>37</v>
      </c>
      <c r="AD17" s="66" t="s">
        <v>38</v>
      </c>
      <c r="AE17" s="51" t="s">
        <v>36</v>
      </c>
      <c r="AF17" s="51" t="s">
        <v>37</v>
      </c>
      <c r="AG17" s="66" t="s">
        <v>38</v>
      </c>
      <c r="AH17" s="51" t="s">
        <v>36</v>
      </c>
      <c r="AI17" s="51" t="s">
        <v>37</v>
      </c>
      <c r="AJ17" s="52" t="s">
        <v>38</v>
      </c>
      <c r="AK17" s="217"/>
      <c r="AL17" s="217"/>
      <c r="AM17" s="217"/>
      <c r="AN17" s="54"/>
      <c r="AO17" s="217"/>
      <c r="AP17" s="217"/>
      <c r="AQ17" s="217"/>
      <c r="AR17" s="217"/>
      <c r="AS17" s="150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223"/>
      <c r="BH17" s="223"/>
      <c r="BI17" s="318"/>
      <c r="BJ17" s="223"/>
      <c r="BK17" s="223"/>
      <c r="BL17" s="223"/>
      <c r="CA17" s="218"/>
      <c r="CB17" s="150" t="s">
        <v>39</v>
      </c>
      <c r="CC17" s="218"/>
      <c r="CD17" s="218"/>
      <c r="CE17" s="218"/>
      <c r="CF17" s="218"/>
      <c r="CG17" s="217" t="s">
        <v>40</v>
      </c>
      <c r="CH17" s="218"/>
      <c r="CI17" s="218"/>
      <c r="CJ17" s="218"/>
      <c r="CK17" s="150"/>
      <c r="CL17" s="82" t="s">
        <v>43</v>
      </c>
      <c r="CM17" s="82"/>
      <c r="CN17" s="82"/>
      <c r="CO17" s="82"/>
      <c r="CP17" s="82"/>
      <c r="CQ17" s="82" t="s">
        <v>41</v>
      </c>
      <c r="CR17" s="82"/>
      <c r="CS17" s="82"/>
      <c r="CT17" s="82"/>
      <c r="CU17" s="82"/>
      <c r="CV17" s="82" t="s">
        <v>42</v>
      </c>
      <c r="CW17" s="82"/>
      <c r="CX17" s="82"/>
      <c r="CY17" s="223"/>
      <c r="CZ17" s="223"/>
      <c r="DA17" s="223"/>
      <c r="DB17" s="223"/>
      <c r="DC17" s="223"/>
      <c r="DD17" s="223"/>
    </row>
    <row r="18" spans="1:110" ht="12.75">
      <c r="A18" s="76" t="s">
        <v>44</v>
      </c>
      <c r="B18" s="31"/>
      <c r="C18" s="97" t="s">
        <v>45</v>
      </c>
      <c r="D18" s="333">
        <v>0</v>
      </c>
      <c r="E18" s="335">
        <v>0</v>
      </c>
      <c r="F18" s="335">
        <v>0</v>
      </c>
      <c r="G18" s="335">
        <v>0</v>
      </c>
      <c r="H18" s="333">
        <v>0</v>
      </c>
      <c r="I18" s="335">
        <v>0</v>
      </c>
      <c r="J18" s="335">
        <v>0</v>
      </c>
      <c r="K18" s="335">
        <v>0</v>
      </c>
      <c r="L18" s="333">
        <v>0</v>
      </c>
      <c r="M18" s="335">
        <v>0</v>
      </c>
      <c r="N18" s="335">
        <v>0</v>
      </c>
      <c r="O18" s="335">
        <v>0</v>
      </c>
      <c r="P18" s="232">
        <f aca="true" t="shared" si="0" ref="P18:P53">D18+H18+L18</f>
        <v>0</v>
      </c>
      <c r="Q18" s="226">
        <f aca="true" t="shared" si="1" ref="Q18:Q53">E18+I18+M18</f>
        <v>0</v>
      </c>
      <c r="R18" s="226">
        <f aca="true" t="shared" si="2" ref="R18:R53">F18+J18+N18</f>
        <v>0</v>
      </c>
      <c r="S18" s="226">
        <f aca="true" t="shared" si="3" ref="S18:S53">G18+K18+O18</f>
        <v>0</v>
      </c>
      <c r="T18" s="333">
        <v>0</v>
      </c>
      <c r="U18" s="335">
        <v>0</v>
      </c>
      <c r="V18" s="335">
        <v>0</v>
      </c>
      <c r="W18" s="335">
        <v>0</v>
      </c>
      <c r="X18" s="333">
        <v>0</v>
      </c>
      <c r="Y18" s="335">
        <v>0</v>
      </c>
      <c r="Z18" s="335">
        <v>0</v>
      </c>
      <c r="AA18" s="336">
        <v>0</v>
      </c>
      <c r="AB18" s="333">
        <v>0</v>
      </c>
      <c r="AC18" s="335">
        <v>0</v>
      </c>
      <c r="AD18" s="335">
        <v>0</v>
      </c>
      <c r="AE18" s="337">
        <v>0</v>
      </c>
      <c r="AF18" s="335">
        <v>0</v>
      </c>
      <c r="AG18" s="336">
        <v>0</v>
      </c>
      <c r="AH18" s="337">
        <v>0</v>
      </c>
      <c r="AI18" s="335">
        <v>0</v>
      </c>
      <c r="AJ18" s="338">
        <v>0</v>
      </c>
      <c r="AK18" s="54"/>
      <c r="AL18" s="54"/>
      <c r="AM18" s="54"/>
      <c r="AN18" s="217"/>
      <c r="AO18" s="54"/>
      <c r="AP18" s="54"/>
      <c r="AQ18" s="54"/>
      <c r="AR18" s="54"/>
      <c r="AS18" s="217"/>
      <c r="AT18" s="54"/>
      <c r="AU18" s="54"/>
      <c r="AV18" s="54"/>
      <c r="AW18" s="54"/>
      <c r="AX18" s="318"/>
      <c r="AY18" s="54"/>
      <c r="AZ18" s="54"/>
      <c r="BA18" s="54"/>
      <c r="BB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CA18" s="218"/>
      <c r="CB18" s="31">
        <f>IF(ROUND(D18,3)&lt;&gt;D18,"Column "&amp;$D$9&amp;", "&amp;D$16&amp;", "&amp;$A$18&amp;", Standard length, "&amp;" Level "&amp;$C18&amp;";","")</f>
      </c>
      <c r="CC18" s="31">
        <f aca="true" t="shared" si="4" ref="CB18:CE20">IF(ROUND(E18,3)&lt;&gt;E18,"Column "&amp;$D$9&amp;", "&amp;E$16&amp;", "&amp;$A$18&amp;", Standard length, "&amp;" Level "&amp;$C18&amp;";","")</f>
      </c>
      <c r="CD18" s="31">
        <f t="shared" si="4"/>
      </c>
      <c r="CE18" s="31">
        <f t="shared" si="4"/>
      </c>
      <c r="CF18" s="31"/>
      <c r="CG18" s="31" t="e">
        <f>IF(ROUND(#REF!,3)&lt;&gt;#REF!,"Column "&amp;#REF!&amp;", "&amp;#REF!&amp;", "&amp;$A$18&amp;", Standard length, "&amp;" Level "&amp;$C18&amp;";","")</f>
        <v>#REF!</v>
      </c>
      <c r="CH18" s="31">
        <f>IF(ROUND(H18,3)&lt;&gt;H18,"Column "&amp;#REF!&amp;", "&amp;H$16&amp;", "&amp;$A$18&amp;", Standard length, "&amp;" Level "&amp;$C18&amp;";","")</f>
      </c>
      <c r="CI18" s="31">
        <f>IF(ROUND(I18,3)&lt;&gt;I18,"Column "&amp;#REF!&amp;", "&amp;I$16&amp;", "&amp;$A$18&amp;", Standard length, "&amp;" Level "&amp;$C18&amp;";","")</f>
      </c>
      <c r="CJ18" s="31">
        <f>IF(ROUND(J18,3)&lt;&gt;J18,"Column "&amp;#REF!&amp;", "&amp;J$16&amp;", "&amp;$A$18&amp;", Standard length, "&amp;" Level "&amp;$C18&amp;";","")</f>
      </c>
      <c r="CK18" s="150"/>
      <c r="CL18" s="31">
        <f>IF(ROUND(K18,3)&lt;&gt;K18,"Column "&amp;$K$9&amp;", "&amp;K$16&amp;", "&amp;$A$18&amp;", Standard length, "&amp;" Level "&amp;$C18&amp;";","")</f>
      </c>
      <c r="CM18" s="31" t="e">
        <f>IF(ROUND(#REF!,3)&lt;&gt;#REF!,"Column "&amp;$K$9&amp;", "&amp;#REF!&amp;", "&amp;$A$18&amp;", Standard length, "&amp;" Level "&amp;$C18&amp;";","")</f>
        <v>#REF!</v>
      </c>
      <c r="CN18" s="31">
        <f aca="true" t="shared" si="5" ref="CN18:CO20">IF(ROUND(L18,3)&lt;&gt;L18,"Column "&amp;$K$9&amp;", "&amp;L$16&amp;", "&amp;$A$18&amp;", Standard length, "&amp;" Level "&amp;$C18&amp;";","")</f>
      </c>
      <c r="CO18" s="31">
        <f t="shared" si="5"/>
      </c>
      <c r="CP18" s="82"/>
      <c r="CQ18" s="31">
        <f aca="true" t="shared" si="6" ref="CQ18:CT20">IF(ROUND(T18,3)&lt;&gt;T18,"Column "&amp;$T$9&amp;", "&amp;T$16&amp;", "&amp;$A$18&amp;", Standard length, "&amp;" Level "&amp;$C18&amp;";","")</f>
      </c>
      <c r="CR18" s="31">
        <f t="shared" si="6"/>
      </c>
      <c r="CS18" s="31">
        <f t="shared" si="6"/>
      </c>
      <c r="CT18" s="31">
        <f t="shared" si="6"/>
      </c>
      <c r="CU18" s="82"/>
      <c r="CV18" s="31" t="e">
        <f>IF(ROUND(#REF!,3)&lt;&gt;#REF!,"Column "&amp;#REF!&amp;", Wholly franchised-out to "&amp;#REF!&amp;", "&amp;$A$18&amp;", Standard length, "&amp;" Level "&amp;$C18&amp;";","")</f>
        <v>#REF!</v>
      </c>
      <c r="CW18" s="31">
        <f>IF(ROUND(X18,3)&lt;&gt;X18,"Column "&amp;#REF!&amp;", Wholly franchised-out to "&amp;X$16&amp;", "&amp;$A$18&amp;", Standard length, "&amp;" Level "&amp;$C18&amp;";","")</f>
      </c>
      <c r="CX18" s="31">
        <f>IF(ROUND(Y18,3)&lt;&gt;Y18,"Column "&amp;#REF!&amp;", Wholly franchised-out to "&amp;Y$16&amp;", "&amp;$A$18&amp;", Standard length, "&amp;" Level "&amp;$C18&amp;";","")</f>
      </c>
      <c r="CY18" s="31"/>
      <c r="CZ18" s="31">
        <f>IF(ROUND(Z18,3)&lt;&gt;Z18,"Column "&amp;#REF!&amp;", Partially franchised-out to "&amp;Z$16&amp;", "&amp;$A$18&amp;", Standard length, "&amp;" Level "&amp;$C18&amp;";","")</f>
      </c>
      <c r="DA18" s="31">
        <f>IF(ROUND(AA18,3)&lt;&gt;AA18,"Column "&amp;#REF!&amp;", Partially franchised-out to "&amp;AA$16&amp;", "&amp;$A$18&amp;", Standard length, "&amp;" Level "&amp;$C18&amp;";","")</f>
      </c>
      <c r="DB18" s="31" t="e">
        <f>IF(ROUND(#REF!,3)&lt;&gt;#REF!,"Column "&amp;#REF!&amp;", Partially franchised-out to "&amp;#REF!&amp;", "&amp;$A$18&amp;", Standard length, "&amp;" Level "&amp;$C18&amp;";","")</f>
        <v>#REF!</v>
      </c>
      <c r="DD18" s="31">
        <f>IF(ROUND(AB18,3)&lt;&gt;AB18,"Column "&amp;#REF!&amp;", As part of a consortium with "&amp;AB$16&amp;", "&amp;$A$18&amp;", Standard length, "&amp;" Level "&amp;$C18&amp;";","")</f>
      </c>
      <c r="DE18" s="31">
        <f>IF(ROUND(AC18,3)&lt;&gt;AC18,"Column "&amp;#REF!&amp;", As part of a consortium with "&amp;AC$16&amp;", "&amp;$A$18&amp;", Standard length, "&amp;" Level "&amp;$C18&amp;";","")</f>
      </c>
      <c r="DF18" s="31">
        <f>IF(ROUND(AD18,3)&lt;&gt;AD18,"Column "&amp;#REF!&amp;", As part of a consortium with "&amp;AD$16&amp;", "&amp;$A$18&amp;", Standard length, "&amp;" Level "&amp;$C18&amp;";","")</f>
      </c>
    </row>
    <row r="19" spans="1:110" ht="12.75">
      <c r="A19" s="98" t="s">
        <v>46</v>
      </c>
      <c r="B19" s="31"/>
      <c r="C19" s="32" t="s">
        <v>47</v>
      </c>
      <c r="D19" s="333">
        <v>0</v>
      </c>
      <c r="E19" s="335">
        <v>0</v>
      </c>
      <c r="F19" s="335">
        <v>0</v>
      </c>
      <c r="G19" s="335">
        <v>0</v>
      </c>
      <c r="H19" s="333">
        <v>0</v>
      </c>
      <c r="I19" s="335">
        <v>0</v>
      </c>
      <c r="J19" s="335">
        <v>0</v>
      </c>
      <c r="K19" s="335">
        <v>0</v>
      </c>
      <c r="L19" s="333">
        <v>0</v>
      </c>
      <c r="M19" s="335">
        <v>0</v>
      </c>
      <c r="N19" s="335">
        <v>0</v>
      </c>
      <c r="O19" s="335">
        <v>0</v>
      </c>
      <c r="P19" s="225">
        <f t="shared" si="0"/>
        <v>0</v>
      </c>
      <c r="Q19" s="226">
        <f t="shared" si="1"/>
        <v>0</v>
      </c>
      <c r="R19" s="226">
        <f t="shared" si="2"/>
        <v>0</v>
      </c>
      <c r="S19" s="226">
        <f t="shared" si="3"/>
        <v>0</v>
      </c>
      <c r="T19" s="333">
        <v>0</v>
      </c>
      <c r="U19" s="335">
        <v>0</v>
      </c>
      <c r="V19" s="335">
        <v>0</v>
      </c>
      <c r="W19" s="335">
        <v>0</v>
      </c>
      <c r="X19" s="333">
        <v>0</v>
      </c>
      <c r="Y19" s="335">
        <v>0</v>
      </c>
      <c r="Z19" s="335">
        <v>0</v>
      </c>
      <c r="AA19" s="336">
        <v>0</v>
      </c>
      <c r="AB19" s="333">
        <v>0</v>
      </c>
      <c r="AC19" s="335">
        <v>0</v>
      </c>
      <c r="AD19" s="335">
        <v>0</v>
      </c>
      <c r="AE19" s="333">
        <v>0</v>
      </c>
      <c r="AF19" s="335">
        <v>0</v>
      </c>
      <c r="AG19" s="336">
        <v>0</v>
      </c>
      <c r="AH19" s="333">
        <v>0</v>
      </c>
      <c r="AI19" s="335">
        <v>0</v>
      </c>
      <c r="AJ19" s="338">
        <v>0</v>
      </c>
      <c r="AK19" s="54"/>
      <c r="AL19" s="54"/>
      <c r="AM19" s="54"/>
      <c r="AN19" s="217"/>
      <c r="AO19" s="54"/>
      <c r="AP19" s="54"/>
      <c r="AQ19" s="54"/>
      <c r="AR19" s="54"/>
      <c r="AS19" s="217"/>
      <c r="AT19" s="54"/>
      <c r="AU19" s="54"/>
      <c r="AV19" s="54"/>
      <c r="AW19" s="54"/>
      <c r="AX19" s="318"/>
      <c r="AY19" s="54"/>
      <c r="AZ19" s="54"/>
      <c r="BA19" s="54"/>
      <c r="BB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CA19" s="218"/>
      <c r="CB19" s="31">
        <f t="shared" si="4"/>
      </c>
      <c r="CC19" s="31">
        <f t="shared" si="4"/>
      </c>
      <c r="CD19" s="31">
        <f t="shared" si="4"/>
      </c>
      <c r="CE19" s="31">
        <f>IF(ROUND(G19,3)&lt;&gt;G19,"Column "&amp;$D$9&amp;", "&amp;G$16&amp;", "&amp;$A$18&amp;", Standard length, "&amp;" Level "&amp;$C19&amp;";","")</f>
      </c>
      <c r="CF19" s="31"/>
      <c r="CG19" s="31" t="e">
        <f>IF(ROUND(#REF!,3)&lt;&gt;#REF!,"Column "&amp;#REF!&amp;", "&amp;#REF!&amp;", "&amp;$A$18&amp;", Standard length, "&amp;" Level "&amp;$C19&amp;";","")</f>
        <v>#REF!</v>
      </c>
      <c r="CH19" s="31">
        <f>IF(ROUND(H19,3)&lt;&gt;H19,"Column "&amp;#REF!&amp;", "&amp;H$16&amp;", "&amp;$A$18&amp;", Standard length, "&amp;" Level "&amp;$C19&amp;";","")</f>
      </c>
      <c r="CI19" s="31">
        <f>IF(ROUND(I19,3)&lt;&gt;I19,"Column "&amp;#REF!&amp;", "&amp;I$16&amp;", "&amp;$A$18&amp;", Standard length, "&amp;" Level "&amp;$C19&amp;";","")</f>
      </c>
      <c r="CJ19" s="31">
        <f>IF(ROUND(J19,3)&lt;&gt;J19,"Column "&amp;#REF!&amp;", "&amp;J$16&amp;", "&amp;$A$18&amp;", Standard length, "&amp;" Level "&amp;$C19&amp;";","")</f>
      </c>
      <c r="CK19" s="150"/>
      <c r="CL19" s="31">
        <f>IF(ROUND(K19,3)&lt;&gt;K19,"Column "&amp;$K$9&amp;", "&amp;K$16&amp;", "&amp;$A$18&amp;", Standard length, "&amp;" Level "&amp;$C19&amp;";","")</f>
      </c>
      <c r="CM19" s="31" t="e">
        <f>IF(ROUND(#REF!,3)&lt;&gt;#REF!,"Column "&amp;$K$9&amp;", "&amp;#REF!&amp;", "&amp;$A$18&amp;", Standard length, "&amp;" Level "&amp;$C19&amp;";","")</f>
        <v>#REF!</v>
      </c>
      <c r="CN19" s="31">
        <f t="shared" si="5"/>
      </c>
      <c r="CO19" s="31">
        <f t="shared" si="5"/>
      </c>
      <c r="CP19" s="82"/>
      <c r="CQ19" s="31">
        <f t="shared" si="6"/>
      </c>
      <c r="CR19" s="31">
        <f t="shared" si="6"/>
      </c>
      <c r="CS19" s="31">
        <f t="shared" si="6"/>
      </c>
      <c r="CT19" s="31">
        <f t="shared" si="6"/>
      </c>
      <c r="CU19" s="82"/>
      <c r="CV19" s="31" t="e">
        <f>IF(ROUND(#REF!,3)&lt;&gt;#REF!,"Column "&amp;#REF!&amp;", Wholly franchised-out to "&amp;#REF!&amp;", "&amp;$A$18&amp;", Standard length, "&amp;" Level "&amp;$C19&amp;";","")</f>
        <v>#REF!</v>
      </c>
      <c r="CW19" s="31">
        <f>IF(ROUND(X19,3)&lt;&gt;X19,"Column "&amp;#REF!&amp;", Wholly franchised-out to "&amp;X$16&amp;", "&amp;$A$18&amp;", Standard length, "&amp;" Level "&amp;$C19&amp;";","")</f>
      </c>
      <c r="CX19" s="31">
        <f>IF(ROUND(Y19,3)&lt;&gt;Y19,"Column "&amp;#REF!&amp;", Wholly franchised-out to "&amp;Y$16&amp;", "&amp;$A$18&amp;", Standard length, "&amp;" Level "&amp;$C19&amp;";","")</f>
      </c>
      <c r="CY19" s="31"/>
      <c r="CZ19" s="31">
        <f>IF(ROUND(Z19,3)&lt;&gt;Z19,"Column "&amp;#REF!&amp;", Partially franchised-out to "&amp;Z$16&amp;", "&amp;$A$18&amp;", Standard length, "&amp;" Level "&amp;$C19&amp;";","")</f>
      </c>
      <c r="DA19" s="31">
        <f>IF(ROUND(AA19,3)&lt;&gt;AA19,"Column "&amp;#REF!&amp;", Partially franchised-out to "&amp;AA$16&amp;", "&amp;$A$18&amp;", Standard length, "&amp;" Level "&amp;$C19&amp;";","")</f>
      </c>
      <c r="DB19" s="31" t="e">
        <f>IF(ROUND(#REF!,3)&lt;&gt;#REF!,"Column "&amp;#REF!&amp;", Partially franchised-out to "&amp;#REF!&amp;", "&amp;$A$18&amp;", Standard length, "&amp;" Level "&amp;$C19&amp;";","")</f>
        <v>#REF!</v>
      </c>
      <c r="DD19" s="31">
        <f>IF(ROUND(AB19,3)&lt;&gt;AB19,"Column "&amp;#REF!&amp;", As part of a consortium with "&amp;AB$16&amp;", "&amp;$A$18&amp;", Standard length, "&amp;" Level "&amp;$C19&amp;";","")</f>
      </c>
      <c r="DE19" s="31">
        <f>IF(ROUND(AC19,3)&lt;&gt;AC19,"Column "&amp;#REF!&amp;", As part of a consortium with "&amp;AC$16&amp;", "&amp;$A$18&amp;", Standard length, "&amp;" Level "&amp;$C19&amp;";","")</f>
      </c>
      <c r="DF19" s="31">
        <f>IF(ROUND(AD19,3)&lt;&gt;AD19,"Column "&amp;#REF!&amp;", As part of a consortium with "&amp;AD$16&amp;", "&amp;$A$18&amp;", Standard length, "&amp;" Level "&amp;$C19&amp;";","")</f>
      </c>
    </row>
    <row r="20" spans="1:110" ht="12.75">
      <c r="A20" s="76"/>
      <c r="B20" s="31"/>
      <c r="C20" s="32" t="s">
        <v>48</v>
      </c>
      <c r="D20" s="333">
        <v>0</v>
      </c>
      <c r="E20" s="335">
        <v>0</v>
      </c>
      <c r="F20" s="335">
        <v>0</v>
      </c>
      <c r="G20" s="335">
        <v>0</v>
      </c>
      <c r="H20" s="333">
        <v>0</v>
      </c>
      <c r="I20" s="335">
        <v>0</v>
      </c>
      <c r="J20" s="335">
        <v>0</v>
      </c>
      <c r="K20" s="335">
        <v>0</v>
      </c>
      <c r="L20" s="333">
        <v>0</v>
      </c>
      <c r="M20" s="335">
        <v>0</v>
      </c>
      <c r="N20" s="335">
        <v>0</v>
      </c>
      <c r="O20" s="335">
        <v>0</v>
      </c>
      <c r="P20" s="225">
        <f t="shared" si="0"/>
        <v>0</v>
      </c>
      <c r="Q20" s="226">
        <f t="shared" si="1"/>
        <v>0</v>
      </c>
      <c r="R20" s="226">
        <f t="shared" si="2"/>
        <v>0</v>
      </c>
      <c r="S20" s="226">
        <f t="shared" si="3"/>
        <v>0</v>
      </c>
      <c r="T20" s="333">
        <v>0</v>
      </c>
      <c r="U20" s="335">
        <v>0</v>
      </c>
      <c r="V20" s="335">
        <v>0</v>
      </c>
      <c r="W20" s="335">
        <v>0</v>
      </c>
      <c r="X20" s="333">
        <v>0</v>
      </c>
      <c r="Y20" s="335">
        <v>0</v>
      </c>
      <c r="Z20" s="335">
        <v>0</v>
      </c>
      <c r="AA20" s="336">
        <v>0</v>
      </c>
      <c r="AB20" s="333">
        <v>0</v>
      </c>
      <c r="AC20" s="335">
        <v>0</v>
      </c>
      <c r="AD20" s="335">
        <v>0</v>
      </c>
      <c r="AE20" s="333">
        <v>0</v>
      </c>
      <c r="AF20" s="335">
        <v>0</v>
      </c>
      <c r="AG20" s="336">
        <v>0</v>
      </c>
      <c r="AH20" s="333">
        <v>0</v>
      </c>
      <c r="AI20" s="335">
        <v>0</v>
      </c>
      <c r="AJ20" s="338">
        <v>0</v>
      </c>
      <c r="AK20" s="54"/>
      <c r="AL20" s="54"/>
      <c r="AM20" s="54"/>
      <c r="AN20" s="217"/>
      <c r="AO20" s="54"/>
      <c r="AP20" s="54"/>
      <c r="AQ20" s="54"/>
      <c r="AR20" s="54"/>
      <c r="AS20" s="217"/>
      <c r="AT20" s="54"/>
      <c r="AU20" s="54"/>
      <c r="AV20" s="54"/>
      <c r="AW20" s="54"/>
      <c r="AX20" s="318"/>
      <c r="AY20" s="54"/>
      <c r="AZ20" s="54"/>
      <c r="BA20" s="54"/>
      <c r="BB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CA20" s="218"/>
      <c r="CB20" s="31">
        <f t="shared" si="4"/>
      </c>
      <c r="CC20" s="31">
        <f>IF(ROUND(E20,3)&lt;&gt;E20,"Column "&amp;$D$9&amp;", "&amp;E$16&amp;", "&amp;$A$18&amp;", Standard length, "&amp;" Level "&amp;$C20&amp;";","")</f>
      </c>
      <c r="CD20" s="31">
        <f t="shared" si="4"/>
      </c>
      <c r="CE20" s="31">
        <f t="shared" si="4"/>
      </c>
      <c r="CF20" s="31"/>
      <c r="CG20" s="31" t="e">
        <f>IF(ROUND(#REF!,3)&lt;&gt;#REF!,"Column "&amp;#REF!&amp;", "&amp;#REF!&amp;", "&amp;$A$18&amp;", Standard length, "&amp;" Level "&amp;$C20&amp;";","")</f>
        <v>#REF!</v>
      </c>
      <c r="CH20" s="31">
        <f>IF(ROUND(H20,3)&lt;&gt;H20,"Column "&amp;#REF!&amp;", "&amp;H$16&amp;", "&amp;$A$18&amp;", Standard length, "&amp;" Level "&amp;$C20&amp;";","")</f>
      </c>
      <c r="CI20" s="31">
        <f>IF(ROUND(I20,3)&lt;&gt;I20,"Column "&amp;#REF!&amp;", "&amp;I$16&amp;", "&amp;$A$18&amp;", Standard length, "&amp;" Level "&amp;$C20&amp;";","")</f>
      </c>
      <c r="CJ20" s="31">
        <f>IF(ROUND(J20,3)&lt;&gt;J20,"Column "&amp;#REF!&amp;", "&amp;J$16&amp;", "&amp;$A$18&amp;", Standard length, "&amp;" Level "&amp;$C20&amp;";","")</f>
      </c>
      <c r="CK20" s="150"/>
      <c r="CL20" s="31">
        <f>IF(ROUND(K20,3)&lt;&gt;K20,"Column "&amp;$K$9&amp;", "&amp;K$16&amp;", "&amp;$A$18&amp;", Standard length, "&amp;" Level "&amp;$C20&amp;";","")</f>
      </c>
      <c r="CM20" s="31" t="e">
        <f>IF(ROUND(#REF!,3)&lt;&gt;#REF!,"Column "&amp;$K$9&amp;", "&amp;#REF!&amp;", "&amp;$A$18&amp;", Standard length, "&amp;" Level "&amp;$C20&amp;";","")</f>
        <v>#REF!</v>
      </c>
      <c r="CN20" s="31">
        <f t="shared" si="5"/>
      </c>
      <c r="CO20" s="31">
        <f t="shared" si="5"/>
      </c>
      <c r="CP20" s="82"/>
      <c r="CQ20" s="31">
        <f t="shared" si="6"/>
      </c>
      <c r="CR20" s="31">
        <f t="shared" si="6"/>
      </c>
      <c r="CS20" s="31">
        <f t="shared" si="6"/>
      </c>
      <c r="CT20" s="31">
        <f t="shared" si="6"/>
      </c>
      <c r="CU20" s="82"/>
      <c r="CV20" s="31" t="e">
        <f>IF(ROUND(#REF!,3)&lt;&gt;#REF!,"Column "&amp;#REF!&amp;", Wholly franchised-out to "&amp;#REF!&amp;", "&amp;$A$18&amp;", Standard length, "&amp;" Level "&amp;$C20&amp;";","")</f>
        <v>#REF!</v>
      </c>
      <c r="CW20" s="31">
        <f>IF(ROUND(X20,3)&lt;&gt;X20,"Column "&amp;#REF!&amp;", Wholly franchised-out to "&amp;X$16&amp;", "&amp;$A$18&amp;", Standard length, "&amp;" Level "&amp;$C20&amp;";","")</f>
      </c>
      <c r="CX20" s="31">
        <f>IF(ROUND(Y20,3)&lt;&gt;Y20,"Column "&amp;#REF!&amp;", Wholly franchised-out to "&amp;Y$16&amp;", "&amp;$A$18&amp;", Standard length, "&amp;" Level "&amp;$C20&amp;";","")</f>
      </c>
      <c r="CY20" s="31"/>
      <c r="CZ20" s="31">
        <f>IF(ROUND(Z20,3)&lt;&gt;Z20,"Column "&amp;#REF!&amp;", Partially franchised-out to "&amp;Z$16&amp;", "&amp;$A$18&amp;", Standard length, "&amp;" Level "&amp;$C20&amp;";","")</f>
      </c>
      <c r="DA20" s="31">
        <f>IF(ROUND(AA20,3)&lt;&gt;AA20,"Column "&amp;#REF!&amp;", Partially franchised-out to "&amp;AA$16&amp;", "&amp;$A$18&amp;", Standard length, "&amp;" Level "&amp;$C20&amp;";","")</f>
      </c>
      <c r="DB20" s="31" t="e">
        <f>IF(ROUND(#REF!,3)&lt;&gt;#REF!,"Column "&amp;#REF!&amp;", Partially franchised-out to "&amp;#REF!&amp;", "&amp;$A$18&amp;", Standard length, "&amp;" Level "&amp;$C20&amp;";","")</f>
        <v>#REF!</v>
      </c>
      <c r="DD20" s="31">
        <f>IF(ROUND(AB20,3)&lt;&gt;AB20,"Column "&amp;#REF!&amp;", As part of a consortium with "&amp;AB$16&amp;", "&amp;$A$18&amp;", Standard length, "&amp;" Level "&amp;$C20&amp;";","")</f>
      </c>
      <c r="DE20" s="31">
        <f>IF(ROUND(AC20,3)&lt;&gt;AC20,"Column "&amp;#REF!&amp;", As part of a consortium with "&amp;AC$16&amp;", "&amp;$A$18&amp;", Standard length, "&amp;" Level "&amp;$C20&amp;";","")</f>
      </c>
      <c r="DF20" s="31">
        <f>IF(ROUND(AD20,3)&lt;&gt;AD20,"Column "&amp;#REF!&amp;", As part of a consortium with "&amp;AD$16&amp;", "&amp;$A$18&amp;", Standard length, "&amp;" Level "&amp;$C20&amp;";","")</f>
      </c>
    </row>
    <row r="21" spans="1:110" ht="12.75">
      <c r="A21" s="99"/>
      <c r="B21" s="100" t="s">
        <v>49</v>
      </c>
      <c r="C21" s="101" t="s">
        <v>45</v>
      </c>
      <c r="D21" s="339">
        <v>0</v>
      </c>
      <c r="E21" s="340">
        <v>0</v>
      </c>
      <c r="F21" s="340">
        <v>0</v>
      </c>
      <c r="G21" s="340">
        <v>0</v>
      </c>
      <c r="H21" s="339">
        <v>0</v>
      </c>
      <c r="I21" s="340">
        <v>0</v>
      </c>
      <c r="J21" s="340">
        <v>0</v>
      </c>
      <c r="K21" s="340">
        <v>0</v>
      </c>
      <c r="L21" s="339">
        <v>0</v>
      </c>
      <c r="M21" s="340">
        <v>0</v>
      </c>
      <c r="N21" s="340">
        <v>0</v>
      </c>
      <c r="O21" s="340">
        <v>0</v>
      </c>
      <c r="P21" s="229">
        <f t="shared" si="0"/>
        <v>0</v>
      </c>
      <c r="Q21" s="230">
        <f t="shared" si="1"/>
        <v>0</v>
      </c>
      <c r="R21" s="230">
        <f t="shared" si="2"/>
        <v>0</v>
      </c>
      <c r="S21" s="230">
        <f t="shared" si="3"/>
        <v>0</v>
      </c>
      <c r="T21" s="339">
        <v>0</v>
      </c>
      <c r="U21" s="340">
        <v>0</v>
      </c>
      <c r="V21" s="340">
        <v>0</v>
      </c>
      <c r="W21" s="340">
        <v>0</v>
      </c>
      <c r="X21" s="339">
        <v>0</v>
      </c>
      <c r="Y21" s="340">
        <v>0</v>
      </c>
      <c r="Z21" s="340">
        <v>0</v>
      </c>
      <c r="AA21" s="341">
        <v>0</v>
      </c>
      <c r="AB21" s="339">
        <v>0</v>
      </c>
      <c r="AC21" s="340">
        <v>0</v>
      </c>
      <c r="AD21" s="340">
        <v>0</v>
      </c>
      <c r="AE21" s="339">
        <v>0</v>
      </c>
      <c r="AF21" s="340">
        <v>0</v>
      </c>
      <c r="AG21" s="341">
        <v>0</v>
      </c>
      <c r="AH21" s="339">
        <v>0</v>
      </c>
      <c r="AI21" s="340">
        <v>0</v>
      </c>
      <c r="AJ21" s="342">
        <v>0</v>
      </c>
      <c r="AK21" s="54"/>
      <c r="AL21" s="54"/>
      <c r="AM21" s="54"/>
      <c r="AN21" s="217"/>
      <c r="AO21" s="54"/>
      <c r="AP21" s="54"/>
      <c r="AQ21" s="54"/>
      <c r="AR21" s="54"/>
      <c r="AS21" s="217"/>
      <c r="AT21" s="54"/>
      <c r="AU21" s="54"/>
      <c r="AV21" s="54"/>
      <c r="AW21" s="54"/>
      <c r="AX21" s="318"/>
      <c r="AY21" s="54"/>
      <c r="AZ21" s="54"/>
      <c r="BA21" s="54"/>
      <c r="BB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CA21" s="218"/>
      <c r="CB21" s="31">
        <f>IF(ROUND(D21,3)&lt;&gt;D21,"Column "&amp;$D$9&amp;", "&amp;D$16&amp;", "&amp;$A$18&amp;", Long length, "&amp;" Level "&amp;$C21&amp;";","")</f>
      </c>
      <c r="CC21" s="31">
        <f aca="true" t="shared" si="7" ref="CB21:CE23">IF(ROUND(E21,3)&lt;&gt;E21,"Column "&amp;$D$9&amp;", "&amp;E$16&amp;", "&amp;$A$18&amp;", Long length, "&amp;" Level "&amp;$C21&amp;";","")</f>
      </c>
      <c r="CD21" s="31">
        <f>IF(ROUND(F21,3)&lt;&gt;F21,"Column "&amp;$D$9&amp;", "&amp;F$16&amp;", "&amp;$A$18&amp;", Long length, "&amp;" Level "&amp;$C21&amp;";","")</f>
      </c>
      <c r="CE21" s="31">
        <f t="shared" si="7"/>
      </c>
      <c r="CF21" s="31"/>
      <c r="CG21" s="31" t="e">
        <f>IF(ROUND(#REF!,3)&lt;&gt;#REF!,"Column "&amp;#REF!&amp;", "&amp;#REF!&amp;", "&amp;$A$18&amp;", Long length, "&amp;" Level "&amp;$C21&amp;";","")</f>
        <v>#REF!</v>
      </c>
      <c r="CH21" s="31">
        <f>IF(ROUND(H21,3)&lt;&gt;H21,"Column "&amp;#REF!&amp;", "&amp;H$16&amp;", "&amp;$A$18&amp;", Long length, "&amp;" Level "&amp;$C21&amp;";","")</f>
      </c>
      <c r="CI21" s="31">
        <f>IF(ROUND(I21,3)&lt;&gt;I21,"Column "&amp;#REF!&amp;", "&amp;I$16&amp;", "&amp;$A$18&amp;", Long length, "&amp;" Level "&amp;$C21&amp;";","")</f>
      </c>
      <c r="CJ21" s="31">
        <f>IF(ROUND(J21,3)&lt;&gt;J21,"Column "&amp;#REF!&amp;", "&amp;J$16&amp;", "&amp;$A$18&amp;", Long length, "&amp;" Level "&amp;$C21&amp;";","")</f>
      </c>
      <c r="CK21" s="150"/>
      <c r="CL21" s="31">
        <f>IF(ROUND(K21,3)&lt;&gt;K21,"Column "&amp;$K$9&amp;", "&amp;K$16&amp;", "&amp;$A$18&amp;", Long length, "&amp;" Level "&amp;$C21&amp;";","")</f>
      </c>
      <c r="CM21" s="31" t="e">
        <f>IF(ROUND(#REF!,3)&lt;&gt;#REF!,"Column "&amp;$K$9&amp;", "&amp;#REF!&amp;", "&amp;$A$18&amp;", Long length, "&amp;" Level "&amp;$C21&amp;";","")</f>
        <v>#REF!</v>
      </c>
      <c r="CN21" s="31">
        <f aca="true" t="shared" si="8" ref="CN21:CO23">IF(ROUND(L21,3)&lt;&gt;L21,"Column "&amp;$K$9&amp;", "&amp;L$16&amp;", "&amp;$A$18&amp;", Long length, "&amp;" Level "&amp;$C21&amp;";","")</f>
      </c>
      <c r="CO21" s="31">
        <f t="shared" si="8"/>
      </c>
      <c r="CP21" s="82"/>
      <c r="CQ21" s="31">
        <f aca="true" t="shared" si="9" ref="CQ21:CT23">IF(ROUND(T21,3)&lt;&gt;T21,"Column "&amp;$T$9&amp;", "&amp;T$16&amp;", "&amp;$A$18&amp;", Long length, "&amp;" Level "&amp;$C21&amp;";","")</f>
      </c>
      <c r="CR21" s="31">
        <f t="shared" si="9"/>
      </c>
      <c r="CS21" s="31">
        <f t="shared" si="9"/>
      </c>
      <c r="CT21" s="31">
        <f t="shared" si="9"/>
      </c>
      <c r="CU21" s="82"/>
      <c r="CV21" s="31" t="e">
        <f>IF(ROUND(#REF!,3)&lt;&gt;#REF!,"Column "&amp;#REF!&amp;", Wholly franchised-out to "&amp;#REF!&amp;", "&amp;$A$18&amp;", Long length, "&amp;" Level "&amp;$C21&amp;";","")</f>
        <v>#REF!</v>
      </c>
      <c r="CW21" s="31">
        <f>IF(ROUND(X21,3)&lt;&gt;X21,"Column "&amp;#REF!&amp;", Wholly franchised-out to "&amp;X$16&amp;", "&amp;$A$18&amp;", Long length, "&amp;" Level "&amp;$C21&amp;";","")</f>
      </c>
      <c r="CX21" s="31">
        <f>IF(ROUND(Y21,3)&lt;&gt;Y21,"Column "&amp;#REF!&amp;", Wholly franchised-out to "&amp;Y$16&amp;", "&amp;$A$18&amp;", Long length, "&amp;" Level "&amp;$C21&amp;";","")</f>
      </c>
      <c r="CY21" s="31"/>
      <c r="CZ21" s="31">
        <f>IF(ROUND(Z21,3)&lt;&gt;Z21,"Column "&amp;#REF!&amp;", Partially franchised-out to "&amp;Z$16&amp;", "&amp;$A$18&amp;", Long length, "&amp;" Level "&amp;$C21&amp;";","")</f>
      </c>
      <c r="DA21" s="31">
        <f>IF(ROUND(AA21,3)&lt;&gt;AA21,"Column "&amp;#REF!&amp;", Partially franchised-out to "&amp;AA$16&amp;", "&amp;$A$18&amp;", Long length, "&amp;" Level "&amp;$C21&amp;";","")</f>
      </c>
      <c r="DB21" s="31" t="e">
        <f>IF(ROUND(#REF!,3)&lt;&gt;#REF!,"Column "&amp;#REF!&amp;", Partially franchised-out to "&amp;#REF!&amp;", "&amp;$A$18&amp;", Long length, "&amp;" Level "&amp;$C21&amp;";","")</f>
        <v>#REF!</v>
      </c>
      <c r="DD21" s="31">
        <f>IF(ROUND(AB21,3)&lt;&gt;AB21,"Column "&amp;#REF!&amp;", As part of a consortium with "&amp;AB$16&amp;", "&amp;$A$18&amp;", Long length, "&amp;" Level "&amp;$C21&amp;";","")</f>
      </c>
      <c r="DE21" s="31">
        <f>IF(ROUND(AC21,3)&lt;&gt;AC21,"Column "&amp;#REF!&amp;", As part of a consortium with "&amp;AC$16&amp;", "&amp;$A$18&amp;", Long length, "&amp;" Level "&amp;$C21&amp;";","")</f>
      </c>
      <c r="DF21" s="31">
        <f>IF(ROUND(AD21,3)&lt;&gt;AD21,"Column "&amp;#REF!&amp;", As part of a consortium with "&amp;AD$16&amp;", "&amp;$A$18&amp;", Long length, "&amp;" Level "&amp;$C21&amp;";","")</f>
      </c>
    </row>
    <row r="22" spans="1:110" ht="12.75">
      <c r="A22" s="76"/>
      <c r="B22" s="102"/>
      <c r="C22" s="32" t="s">
        <v>47</v>
      </c>
      <c r="D22" s="333">
        <v>0</v>
      </c>
      <c r="E22" s="335">
        <v>0</v>
      </c>
      <c r="F22" s="335">
        <v>0</v>
      </c>
      <c r="G22" s="335">
        <v>0</v>
      </c>
      <c r="H22" s="333">
        <v>0</v>
      </c>
      <c r="I22" s="335">
        <v>0</v>
      </c>
      <c r="J22" s="335">
        <v>0</v>
      </c>
      <c r="K22" s="335">
        <v>0</v>
      </c>
      <c r="L22" s="333">
        <v>0</v>
      </c>
      <c r="M22" s="335">
        <v>0</v>
      </c>
      <c r="N22" s="335">
        <v>0</v>
      </c>
      <c r="O22" s="335">
        <v>0</v>
      </c>
      <c r="P22" s="225">
        <f t="shared" si="0"/>
        <v>0</v>
      </c>
      <c r="Q22" s="226">
        <f t="shared" si="1"/>
        <v>0</v>
      </c>
      <c r="R22" s="226">
        <f t="shared" si="2"/>
        <v>0</v>
      </c>
      <c r="S22" s="226">
        <f t="shared" si="3"/>
        <v>0</v>
      </c>
      <c r="T22" s="333">
        <v>0</v>
      </c>
      <c r="U22" s="335">
        <v>0</v>
      </c>
      <c r="V22" s="335">
        <v>0</v>
      </c>
      <c r="W22" s="335">
        <v>0</v>
      </c>
      <c r="X22" s="333">
        <v>0</v>
      </c>
      <c r="Y22" s="335">
        <v>0</v>
      </c>
      <c r="Z22" s="335">
        <v>0</v>
      </c>
      <c r="AA22" s="336">
        <v>0</v>
      </c>
      <c r="AB22" s="333">
        <v>0</v>
      </c>
      <c r="AC22" s="335">
        <v>0</v>
      </c>
      <c r="AD22" s="335">
        <v>0</v>
      </c>
      <c r="AE22" s="333">
        <v>0</v>
      </c>
      <c r="AF22" s="335">
        <v>0</v>
      </c>
      <c r="AG22" s="336">
        <v>0</v>
      </c>
      <c r="AH22" s="333">
        <v>0</v>
      </c>
      <c r="AI22" s="335">
        <v>0</v>
      </c>
      <c r="AJ22" s="338">
        <v>0</v>
      </c>
      <c r="AK22" s="54"/>
      <c r="AL22" s="54"/>
      <c r="AM22" s="54"/>
      <c r="AN22" s="217"/>
      <c r="AO22" s="54"/>
      <c r="AP22" s="54"/>
      <c r="AQ22" s="54"/>
      <c r="AR22" s="54"/>
      <c r="AS22" s="150"/>
      <c r="AT22" s="54"/>
      <c r="AU22" s="54"/>
      <c r="AV22" s="54"/>
      <c r="AW22" s="54"/>
      <c r="AX22" s="82"/>
      <c r="AY22" s="54"/>
      <c r="AZ22" s="54"/>
      <c r="BA22" s="54"/>
      <c r="BB22" s="54"/>
      <c r="BC22" s="82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CB22" s="31">
        <f t="shared" si="7"/>
      </c>
      <c r="CC22" s="31">
        <f t="shared" si="7"/>
      </c>
      <c r="CD22" s="31">
        <f t="shared" si="7"/>
      </c>
      <c r="CE22" s="31">
        <f t="shared" si="7"/>
      </c>
      <c r="CF22" s="31"/>
      <c r="CG22" s="31" t="e">
        <f>IF(ROUND(#REF!,3)&lt;&gt;#REF!,"Column "&amp;#REF!&amp;", "&amp;#REF!&amp;", "&amp;$A$18&amp;", Long length, "&amp;" Level "&amp;$C22&amp;";","")</f>
        <v>#REF!</v>
      </c>
      <c r="CH22" s="31">
        <f>IF(ROUND(H22,3)&lt;&gt;H22,"Column "&amp;#REF!&amp;", "&amp;H$16&amp;", "&amp;$A$18&amp;", Long length, "&amp;" Level "&amp;$C22&amp;";","")</f>
      </c>
      <c r="CI22" s="31">
        <f>IF(ROUND(I22,3)&lt;&gt;I22,"Column "&amp;#REF!&amp;", "&amp;I$16&amp;", "&amp;$A$18&amp;", Long length, "&amp;" Level "&amp;$C22&amp;";","")</f>
      </c>
      <c r="CJ22" s="31">
        <f>IF(ROUND(J22,3)&lt;&gt;J22,"Column "&amp;#REF!&amp;", "&amp;J$16&amp;", "&amp;$A$18&amp;", Long length, "&amp;" Level "&amp;$C22&amp;";","")</f>
      </c>
      <c r="CL22" s="31">
        <f>IF(ROUND(K22,3)&lt;&gt;K22,"Column "&amp;$K$9&amp;", "&amp;K$16&amp;", "&amp;$A$18&amp;", Long length, "&amp;" Level "&amp;$C22&amp;";","")</f>
      </c>
      <c r="CM22" s="31" t="e">
        <f>IF(ROUND(#REF!,3)&lt;&gt;#REF!,"Column "&amp;$K$9&amp;", "&amp;#REF!&amp;", "&amp;$A$18&amp;", Long length, "&amp;" Level "&amp;$C22&amp;";","")</f>
        <v>#REF!</v>
      </c>
      <c r="CN22" s="31">
        <f t="shared" si="8"/>
      </c>
      <c r="CO22" s="31">
        <f t="shared" si="8"/>
      </c>
      <c r="CQ22" s="31">
        <f t="shared" si="9"/>
      </c>
      <c r="CR22" s="31">
        <f t="shared" si="9"/>
      </c>
      <c r="CS22" s="31">
        <f t="shared" si="9"/>
      </c>
      <c r="CT22" s="31">
        <f t="shared" si="9"/>
      </c>
      <c r="CV22" s="31" t="e">
        <f>IF(ROUND(#REF!,3)&lt;&gt;#REF!,"Column "&amp;#REF!&amp;", Wholly franchised-out to "&amp;#REF!&amp;", "&amp;$A$18&amp;", Long length, "&amp;" Level "&amp;$C22&amp;";","")</f>
        <v>#REF!</v>
      </c>
      <c r="CW22" s="31">
        <f>IF(ROUND(X22,3)&lt;&gt;X22,"Column "&amp;#REF!&amp;", Wholly franchised-out to "&amp;X$16&amp;", "&amp;$A$18&amp;", Long length, "&amp;" Level "&amp;$C22&amp;";","")</f>
      </c>
      <c r="CX22" s="31">
        <f>IF(ROUND(Y22,3)&lt;&gt;Y22,"Column "&amp;#REF!&amp;", Wholly franchised-out to "&amp;Y$16&amp;", "&amp;$A$18&amp;", Long length, "&amp;" Level "&amp;$C22&amp;";","")</f>
      </c>
      <c r="CY22" s="31"/>
      <c r="CZ22" s="31">
        <f>IF(ROUND(Z22,3)&lt;&gt;Z22,"Column "&amp;#REF!&amp;", Partially franchised-out to "&amp;Z$16&amp;", "&amp;$A$18&amp;", Long length, "&amp;" Level "&amp;$C22&amp;";","")</f>
      </c>
      <c r="DA22" s="31">
        <f>IF(ROUND(AA22,3)&lt;&gt;AA22,"Column "&amp;#REF!&amp;", Partially franchised-out to "&amp;AA$16&amp;", "&amp;$A$18&amp;", Long length, "&amp;" Level "&amp;$C22&amp;";","")</f>
      </c>
      <c r="DB22" s="31" t="e">
        <f>IF(ROUND(#REF!,3)&lt;&gt;#REF!,"Column "&amp;#REF!&amp;", Partially franchised-out to "&amp;#REF!&amp;", "&amp;$A$18&amp;", Long length, "&amp;" Level "&amp;$C22&amp;";","")</f>
        <v>#REF!</v>
      </c>
      <c r="DD22" s="31">
        <f>IF(ROUND(AB22,3)&lt;&gt;AB22,"Column "&amp;#REF!&amp;", As part of a consortium with "&amp;AB$16&amp;", "&amp;$A$18&amp;", Long length, "&amp;" Level "&amp;$C22&amp;";","")</f>
      </c>
      <c r="DE22" s="31">
        <f>IF(ROUND(AC22,3)&lt;&gt;AC22,"Column "&amp;#REF!&amp;", As part of a consortium with "&amp;AC$16&amp;", "&amp;$A$18&amp;", Long length, "&amp;" Level "&amp;$C22&amp;";","")</f>
      </c>
      <c r="DF22" s="31">
        <f>IF(ROUND(AD22,3)&lt;&gt;AD22,"Column "&amp;#REF!&amp;", As part of a consortium with "&amp;AD$16&amp;", "&amp;$A$18&amp;", Long length, "&amp;" Level "&amp;$C22&amp;";","")</f>
      </c>
    </row>
    <row r="23" spans="1:110" ht="12.75">
      <c r="A23" s="76"/>
      <c r="B23" s="102"/>
      <c r="C23" s="32" t="s">
        <v>48</v>
      </c>
      <c r="D23" s="333">
        <v>0</v>
      </c>
      <c r="E23" s="335">
        <v>0</v>
      </c>
      <c r="F23" s="335">
        <v>0</v>
      </c>
      <c r="G23" s="335">
        <v>0</v>
      </c>
      <c r="H23" s="333">
        <v>0</v>
      </c>
      <c r="I23" s="335">
        <v>0</v>
      </c>
      <c r="J23" s="335">
        <v>0</v>
      </c>
      <c r="K23" s="335">
        <v>0</v>
      </c>
      <c r="L23" s="333">
        <v>0</v>
      </c>
      <c r="M23" s="335">
        <v>0</v>
      </c>
      <c r="N23" s="335">
        <v>0</v>
      </c>
      <c r="O23" s="335">
        <v>0</v>
      </c>
      <c r="P23" s="225">
        <f t="shared" si="0"/>
        <v>0</v>
      </c>
      <c r="Q23" s="226">
        <f t="shared" si="1"/>
        <v>0</v>
      </c>
      <c r="R23" s="226">
        <f t="shared" si="2"/>
        <v>0</v>
      </c>
      <c r="S23" s="226">
        <f t="shared" si="3"/>
        <v>0</v>
      </c>
      <c r="T23" s="333">
        <v>0</v>
      </c>
      <c r="U23" s="335">
        <v>0</v>
      </c>
      <c r="V23" s="335">
        <v>0</v>
      </c>
      <c r="W23" s="335">
        <v>0</v>
      </c>
      <c r="X23" s="333">
        <v>0</v>
      </c>
      <c r="Y23" s="335">
        <v>0</v>
      </c>
      <c r="Z23" s="335">
        <v>0</v>
      </c>
      <c r="AA23" s="336">
        <v>0</v>
      </c>
      <c r="AB23" s="333">
        <v>0</v>
      </c>
      <c r="AC23" s="335">
        <v>0</v>
      </c>
      <c r="AD23" s="335">
        <v>0</v>
      </c>
      <c r="AE23" s="333">
        <v>0</v>
      </c>
      <c r="AF23" s="335">
        <v>0</v>
      </c>
      <c r="AG23" s="336">
        <v>0</v>
      </c>
      <c r="AH23" s="333">
        <v>0</v>
      </c>
      <c r="AI23" s="335">
        <v>0</v>
      </c>
      <c r="AJ23" s="338">
        <v>0</v>
      </c>
      <c r="AK23" s="54"/>
      <c r="AL23" s="54"/>
      <c r="AM23" s="54"/>
      <c r="AN23" s="217"/>
      <c r="AO23" s="54"/>
      <c r="AP23" s="54"/>
      <c r="AQ23" s="54"/>
      <c r="AR23" s="54"/>
      <c r="AS23" s="150"/>
      <c r="AT23" s="54"/>
      <c r="AU23" s="54"/>
      <c r="AV23" s="54"/>
      <c r="AW23" s="54"/>
      <c r="AX23" s="82"/>
      <c r="AY23" s="54"/>
      <c r="AZ23" s="54"/>
      <c r="BA23" s="54"/>
      <c r="BB23" s="54"/>
      <c r="BC23" s="82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CB23" s="31">
        <f t="shared" si="7"/>
      </c>
      <c r="CC23" s="31">
        <f t="shared" si="7"/>
      </c>
      <c r="CD23" s="31">
        <f t="shared" si="7"/>
      </c>
      <c r="CE23" s="31">
        <f t="shared" si="7"/>
      </c>
      <c r="CF23" s="31"/>
      <c r="CG23" s="31" t="e">
        <f>IF(ROUND(#REF!,3)&lt;&gt;#REF!,"Column "&amp;#REF!&amp;", "&amp;#REF!&amp;", "&amp;$A$18&amp;", Long length, "&amp;" Level "&amp;$C23&amp;";","")</f>
        <v>#REF!</v>
      </c>
      <c r="CH23" s="31">
        <f>IF(ROUND(H23,3)&lt;&gt;H23,"Column "&amp;#REF!&amp;", "&amp;H$16&amp;", "&amp;$A$18&amp;", Long length, "&amp;" Level "&amp;$C23&amp;";","")</f>
      </c>
      <c r="CI23" s="31">
        <f>IF(ROUND(I23,3)&lt;&gt;I23,"Column "&amp;#REF!&amp;", "&amp;I$16&amp;", "&amp;$A$18&amp;", Long length, "&amp;" Level "&amp;$C23&amp;";","")</f>
      </c>
      <c r="CJ23" s="31">
        <f>IF(ROUND(J23,3)&lt;&gt;J23,"Column "&amp;#REF!&amp;", "&amp;J$16&amp;", "&amp;$A$18&amp;", Long length, "&amp;" Level "&amp;$C23&amp;";","")</f>
      </c>
      <c r="CL23" s="31">
        <f>IF(ROUND(K23,3)&lt;&gt;K23,"Column "&amp;$K$9&amp;", "&amp;K$16&amp;", "&amp;$A$18&amp;", Long length, "&amp;" Level "&amp;$C23&amp;";","")</f>
      </c>
      <c r="CM23" s="31" t="e">
        <f>IF(ROUND(#REF!,3)&lt;&gt;#REF!,"Column "&amp;$K$9&amp;", "&amp;#REF!&amp;", "&amp;$A$18&amp;", Long length, "&amp;" Level "&amp;$C23&amp;";","")</f>
        <v>#REF!</v>
      </c>
      <c r="CN23" s="31">
        <f t="shared" si="8"/>
      </c>
      <c r="CO23" s="31">
        <f t="shared" si="8"/>
      </c>
      <c r="CQ23" s="31">
        <f t="shared" si="9"/>
      </c>
      <c r="CR23" s="31">
        <f t="shared" si="9"/>
      </c>
      <c r="CS23" s="31">
        <f t="shared" si="9"/>
      </c>
      <c r="CT23" s="31">
        <f t="shared" si="9"/>
      </c>
      <c r="CV23" s="31" t="e">
        <f>IF(ROUND(#REF!,3)&lt;&gt;#REF!,"Column "&amp;#REF!&amp;", Wholly franchised-out to "&amp;#REF!&amp;", "&amp;$A$18&amp;", Long length, "&amp;" Level "&amp;$C23&amp;";","")</f>
        <v>#REF!</v>
      </c>
      <c r="CW23" s="31">
        <f>IF(ROUND(X23,3)&lt;&gt;X23,"Column "&amp;#REF!&amp;", Wholly franchised-out to "&amp;X$16&amp;", "&amp;$A$18&amp;", Long length, "&amp;" Level "&amp;$C23&amp;";","")</f>
      </c>
      <c r="CX23" s="31">
        <f>IF(ROUND(Y23,3)&lt;&gt;Y23,"Column "&amp;#REF!&amp;", Wholly franchised-out to "&amp;Y$16&amp;", "&amp;$A$18&amp;", Long length, "&amp;" Level "&amp;$C23&amp;";","")</f>
      </c>
      <c r="CY23" s="31"/>
      <c r="CZ23" s="31">
        <f>IF(ROUND(Z23,3)&lt;&gt;Z23,"Column "&amp;#REF!&amp;", Partially franchised-out to "&amp;Z$16&amp;", "&amp;$A$18&amp;", Long length, "&amp;" Level "&amp;$C23&amp;";","")</f>
      </c>
      <c r="DA23" s="31">
        <f>IF(ROUND(AA23,3)&lt;&gt;AA23,"Column "&amp;#REF!&amp;", Partially franchised-out to "&amp;AA$16&amp;", "&amp;$A$18&amp;", Long length, "&amp;" Level "&amp;$C23&amp;";","")</f>
      </c>
      <c r="DB23" s="31" t="e">
        <f>IF(ROUND(#REF!,3)&lt;&gt;#REF!,"Column "&amp;#REF!&amp;", Partially franchised-out to "&amp;#REF!&amp;", "&amp;$A$18&amp;", Long length, "&amp;" Level "&amp;$C23&amp;";","")</f>
        <v>#REF!</v>
      </c>
      <c r="DD23" s="31">
        <f>IF(ROUND(AB23,3)&lt;&gt;AB23,"Column "&amp;#REF!&amp;", As part of a consortium with "&amp;AB$16&amp;", "&amp;$A$18&amp;", Long length, "&amp;" Level "&amp;$C23&amp;";","")</f>
      </c>
      <c r="DE23" s="31">
        <f>IF(ROUND(AC23,3)&lt;&gt;AC23,"Column "&amp;#REF!&amp;", As part of a consortium with "&amp;AC$16&amp;", "&amp;$A$18&amp;", Long length, "&amp;" Level "&amp;$C23&amp;";","")</f>
      </c>
      <c r="DF23" s="31">
        <f>IF(ROUND(AD23,3)&lt;&gt;AD23,"Column "&amp;#REF!&amp;", As part of a consortium with "&amp;AD$16&amp;", "&amp;$A$18&amp;", Long length, "&amp;" Level "&amp;$C23&amp;";","")</f>
      </c>
    </row>
    <row r="24" spans="1:110" ht="12.75">
      <c r="A24" s="75" t="s">
        <v>50</v>
      </c>
      <c r="B24" s="104"/>
      <c r="C24" s="97" t="s">
        <v>45</v>
      </c>
      <c r="D24" s="337">
        <v>0</v>
      </c>
      <c r="E24" s="334">
        <v>0</v>
      </c>
      <c r="F24" s="334">
        <v>0</v>
      </c>
      <c r="G24" s="334">
        <v>0</v>
      </c>
      <c r="H24" s="337">
        <v>0</v>
      </c>
      <c r="I24" s="334">
        <v>0</v>
      </c>
      <c r="J24" s="334">
        <v>0</v>
      </c>
      <c r="K24" s="334">
        <v>0</v>
      </c>
      <c r="L24" s="337">
        <v>0</v>
      </c>
      <c r="M24" s="334">
        <v>0</v>
      </c>
      <c r="N24" s="334">
        <v>0</v>
      </c>
      <c r="O24" s="334">
        <v>0</v>
      </c>
      <c r="P24" s="232">
        <f t="shared" si="0"/>
        <v>0</v>
      </c>
      <c r="Q24" s="233">
        <f t="shared" si="1"/>
        <v>0</v>
      </c>
      <c r="R24" s="233">
        <f t="shared" si="2"/>
        <v>0</v>
      </c>
      <c r="S24" s="233">
        <f t="shared" si="3"/>
        <v>0</v>
      </c>
      <c r="T24" s="337">
        <v>0</v>
      </c>
      <c r="U24" s="334">
        <v>0</v>
      </c>
      <c r="V24" s="334">
        <v>0</v>
      </c>
      <c r="W24" s="334">
        <v>0</v>
      </c>
      <c r="X24" s="337">
        <v>0</v>
      </c>
      <c r="Y24" s="334">
        <v>0</v>
      </c>
      <c r="Z24" s="334">
        <v>0</v>
      </c>
      <c r="AA24" s="343">
        <v>0</v>
      </c>
      <c r="AB24" s="337">
        <v>0</v>
      </c>
      <c r="AC24" s="334">
        <v>0</v>
      </c>
      <c r="AD24" s="334">
        <v>0</v>
      </c>
      <c r="AE24" s="337">
        <v>0</v>
      </c>
      <c r="AF24" s="334">
        <v>0</v>
      </c>
      <c r="AG24" s="343">
        <v>0</v>
      </c>
      <c r="AH24" s="337">
        <v>0</v>
      </c>
      <c r="AI24" s="334">
        <v>0</v>
      </c>
      <c r="AJ24" s="344">
        <v>0</v>
      </c>
      <c r="AK24" s="54"/>
      <c r="AL24" s="54"/>
      <c r="AM24" s="54"/>
      <c r="AN24" s="217"/>
      <c r="AO24" s="54"/>
      <c r="AP24" s="54"/>
      <c r="AQ24" s="54"/>
      <c r="AR24" s="54"/>
      <c r="AS24" s="150"/>
      <c r="AT24" s="54"/>
      <c r="AU24" s="54"/>
      <c r="AV24" s="54"/>
      <c r="AW24" s="54"/>
      <c r="AX24" s="82"/>
      <c r="AY24" s="54"/>
      <c r="AZ24" s="54"/>
      <c r="BA24" s="54"/>
      <c r="BB24" s="54"/>
      <c r="BC24" s="82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CB24" s="31">
        <f aca="true" t="shared" si="10" ref="CB24:CE26">IF(ROUND(D24,3)&lt;&gt;D24,"Column "&amp;$D$9&amp;", "&amp;D$16&amp;", "&amp;$A$24&amp;", Standard length, "&amp;" Level "&amp;$C24&amp;";","")</f>
      </c>
      <c r="CC24" s="31">
        <f>IF(ROUND(E24,3)&lt;&gt;E24,"Column "&amp;$D$9&amp;", "&amp;E$16&amp;", "&amp;$A$24&amp;", Standard length, "&amp;" Level "&amp;$C24&amp;";","")</f>
      </c>
      <c r="CD24" s="31">
        <f t="shared" si="10"/>
      </c>
      <c r="CE24" s="31">
        <f t="shared" si="10"/>
      </c>
      <c r="CF24" s="31"/>
      <c r="CG24" s="31" t="e">
        <f>IF(ROUND(#REF!,3)&lt;&gt;#REF!,"Column "&amp;#REF!&amp;", "&amp;#REF!&amp;", "&amp;$A$24&amp;", Standard length, "&amp;" Level "&amp;$C24&amp;";","")</f>
        <v>#REF!</v>
      </c>
      <c r="CH24" s="31">
        <f>IF(ROUND(H24,3)&lt;&gt;H24,"Column "&amp;#REF!&amp;", "&amp;H$16&amp;", "&amp;$A$24&amp;", Standard length, "&amp;" Level "&amp;$C24&amp;";","")</f>
      </c>
      <c r="CI24" s="31">
        <f>IF(ROUND(I24,3)&lt;&gt;I24,"Column "&amp;#REF!&amp;", "&amp;I$16&amp;", "&amp;$A$24&amp;", Standard length, "&amp;" Level "&amp;$C24&amp;";","")</f>
      </c>
      <c r="CJ24" s="31">
        <f>IF(ROUND(J24,3)&lt;&gt;J24,"Column "&amp;#REF!&amp;", "&amp;J$16&amp;", "&amp;$A$24&amp;", Standard length, "&amp;" Level "&amp;$C24&amp;";","")</f>
      </c>
      <c r="CL24" s="31">
        <f>IF(ROUND(K24,3)&lt;&gt;K24,"Column "&amp;$K$9&amp;", "&amp;K$16&amp;", "&amp;$A$24&amp;", Standard length, "&amp;" Level "&amp;$C24&amp;";","")</f>
      </c>
      <c r="CM24" s="31" t="e">
        <f>IF(ROUND(#REF!,3)&lt;&gt;#REF!,"Column "&amp;$K$9&amp;", "&amp;#REF!&amp;", "&amp;$A$24&amp;", Standard length, "&amp;" Level "&amp;$C24&amp;";","")</f>
        <v>#REF!</v>
      </c>
      <c r="CN24" s="31">
        <f aca="true" t="shared" si="11" ref="CN24:CO26">IF(ROUND(L24,3)&lt;&gt;L24,"Column "&amp;$K$9&amp;", "&amp;L$16&amp;", "&amp;$A$24&amp;", Standard length, "&amp;" Level "&amp;$C24&amp;";","")</f>
      </c>
      <c r="CO24" s="31">
        <f t="shared" si="11"/>
      </c>
      <c r="CQ24" s="31">
        <f aca="true" t="shared" si="12" ref="CQ24:CT26">IF(ROUND(T24,3)&lt;&gt;T24,"Column "&amp;$T$9&amp;", "&amp;T$16&amp;", "&amp;$A$24&amp;", Standard length, "&amp;" Level "&amp;$C24&amp;";","")</f>
      </c>
      <c r="CR24" s="31">
        <f t="shared" si="12"/>
      </c>
      <c r="CS24" s="31">
        <f t="shared" si="12"/>
      </c>
      <c r="CT24" s="31">
        <f t="shared" si="12"/>
      </c>
      <c r="CV24" s="31" t="e">
        <f>IF(ROUND(#REF!,3)&lt;&gt;#REF!,"Column "&amp;#REF!&amp;", Wholly franchised-out to "&amp;#REF!&amp;", "&amp;$A$24&amp;", Standard length, "&amp;" Level "&amp;$C24&amp;";","")</f>
        <v>#REF!</v>
      </c>
      <c r="CW24" s="31">
        <f>IF(ROUND(X24,3)&lt;&gt;X24,"Column "&amp;#REF!&amp;", Wholly franchised-out to "&amp;X$16&amp;", "&amp;$A$24&amp;", Standard length, "&amp;" Level "&amp;$C24&amp;";","")</f>
      </c>
      <c r="CX24" s="31">
        <f>IF(ROUND(Y24,3)&lt;&gt;Y24,"Column "&amp;#REF!&amp;", Wholly franchised-out to "&amp;Y$16&amp;", "&amp;$A$24&amp;", Standard length, "&amp;" Level "&amp;$C24&amp;";","")</f>
      </c>
      <c r="CY24" s="31"/>
      <c r="CZ24" s="31">
        <f>IF(ROUND(Z24,3)&lt;&gt;Z24,"Column "&amp;#REF!&amp;", Partially franchised-out to "&amp;Z$16&amp;", "&amp;$A$24&amp;", Standard length, "&amp;" Level "&amp;$C24&amp;";","")</f>
      </c>
      <c r="DA24" s="31">
        <f>IF(ROUND(AA24,3)&lt;&gt;AA24,"Column "&amp;#REF!&amp;", Partially franchised-out to "&amp;AA$16&amp;", "&amp;$A$24&amp;", Standard length, "&amp;" Level "&amp;$C24&amp;";","")</f>
      </c>
      <c r="DB24" s="31" t="e">
        <f>IF(ROUND(#REF!,3)&lt;&gt;#REF!,"Column "&amp;#REF!&amp;", Partially franchised-out to "&amp;#REF!&amp;", "&amp;$A$24&amp;", Standard length, "&amp;" Level "&amp;$C24&amp;";","")</f>
        <v>#REF!</v>
      </c>
      <c r="DD24" s="31">
        <f>IF(ROUND(AB24,3)&lt;&gt;AB24,"Column "&amp;#REF!&amp;", As part of a consortium with "&amp;AB$16&amp;", "&amp;$A$24&amp;", Standard length, "&amp;" Level "&amp;$C24&amp;";","")</f>
      </c>
      <c r="DE24" s="31">
        <f>IF(ROUND(AC24,3)&lt;&gt;AC24,"Column "&amp;#REF!&amp;", As part of a consortium with "&amp;AC$16&amp;", "&amp;$A$24&amp;", Standard length, "&amp;" Level "&amp;$C24&amp;";","")</f>
      </c>
      <c r="DF24" s="31">
        <f>IF(ROUND(AD24,3)&lt;&gt;AD24,"Column "&amp;#REF!&amp;", As part of a consortium with "&amp;AD$16&amp;", "&amp;$A$24&amp;", Standard length, "&amp;" Level "&amp;$C24&amp;";","")</f>
      </c>
    </row>
    <row r="25" spans="1:110" ht="12.75">
      <c r="A25" s="98" t="s">
        <v>87</v>
      </c>
      <c r="B25" s="102"/>
      <c r="C25" s="32" t="s">
        <v>47</v>
      </c>
      <c r="D25" s="333">
        <v>0</v>
      </c>
      <c r="E25" s="335">
        <v>0</v>
      </c>
      <c r="F25" s="335">
        <v>0</v>
      </c>
      <c r="G25" s="335">
        <v>0</v>
      </c>
      <c r="H25" s="333">
        <v>0</v>
      </c>
      <c r="I25" s="335">
        <v>0</v>
      </c>
      <c r="J25" s="335">
        <v>0</v>
      </c>
      <c r="K25" s="335">
        <v>0</v>
      </c>
      <c r="L25" s="333">
        <v>0</v>
      </c>
      <c r="M25" s="335">
        <v>0</v>
      </c>
      <c r="N25" s="335">
        <v>0</v>
      </c>
      <c r="O25" s="335">
        <v>0</v>
      </c>
      <c r="P25" s="225">
        <f t="shared" si="0"/>
        <v>0</v>
      </c>
      <c r="Q25" s="226">
        <f t="shared" si="1"/>
        <v>0</v>
      </c>
      <c r="R25" s="226">
        <f t="shared" si="2"/>
        <v>0</v>
      </c>
      <c r="S25" s="226">
        <f t="shared" si="3"/>
        <v>0</v>
      </c>
      <c r="T25" s="333">
        <v>0</v>
      </c>
      <c r="U25" s="335">
        <v>0</v>
      </c>
      <c r="V25" s="335">
        <v>0</v>
      </c>
      <c r="W25" s="335">
        <v>0</v>
      </c>
      <c r="X25" s="333">
        <v>0</v>
      </c>
      <c r="Y25" s="335">
        <v>0</v>
      </c>
      <c r="Z25" s="335">
        <v>0</v>
      </c>
      <c r="AA25" s="336">
        <v>0</v>
      </c>
      <c r="AB25" s="333">
        <v>0</v>
      </c>
      <c r="AC25" s="335">
        <v>0</v>
      </c>
      <c r="AD25" s="335">
        <v>0</v>
      </c>
      <c r="AE25" s="333">
        <v>0</v>
      </c>
      <c r="AF25" s="335">
        <v>0</v>
      </c>
      <c r="AG25" s="336">
        <v>0</v>
      </c>
      <c r="AH25" s="333">
        <v>0</v>
      </c>
      <c r="AI25" s="335">
        <v>0</v>
      </c>
      <c r="AJ25" s="338">
        <v>0</v>
      </c>
      <c r="AK25" s="54"/>
      <c r="AL25" s="54"/>
      <c r="AM25" s="54"/>
      <c r="AN25" s="217"/>
      <c r="AO25" s="54"/>
      <c r="AP25" s="54"/>
      <c r="AQ25" s="54"/>
      <c r="AR25" s="54"/>
      <c r="AS25" s="150"/>
      <c r="AT25" s="54"/>
      <c r="AU25" s="54"/>
      <c r="AV25" s="54"/>
      <c r="AW25" s="54"/>
      <c r="AX25" s="82"/>
      <c r="AY25" s="54"/>
      <c r="AZ25" s="54"/>
      <c r="BA25" s="54"/>
      <c r="BB25" s="54"/>
      <c r="BC25" s="82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CB25" s="31">
        <f t="shared" si="10"/>
      </c>
      <c r="CC25" s="31">
        <f t="shared" si="10"/>
      </c>
      <c r="CD25" s="31">
        <f>IF(ROUND(F25,3)&lt;&gt;F25,"Column "&amp;$D$9&amp;", "&amp;F$16&amp;", "&amp;$A$24&amp;", Standard length, "&amp;" Level "&amp;$C25&amp;";","")</f>
      </c>
      <c r="CE25" s="31">
        <f t="shared" si="10"/>
      </c>
      <c r="CG25" s="31" t="e">
        <f>IF(ROUND(#REF!,3)&lt;&gt;#REF!,"Column "&amp;#REF!&amp;", "&amp;#REF!&amp;", "&amp;$A$24&amp;", Standard length, "&amp;" Level "&amp;$C25&amp;";","")</f>
        <v>#REF!</v>
      </c>
      <c r="CH25" s="31">
        <f>IF(ROUND(H25,3)&lt;&gt;H25,"Column "&amp;#REF!&amp;", "&amp;H$16&amp;", "&amp;$A$24&amp;", Standard length, "&amp;" Level "&amp;$C25&amp;";","")</f>
      </c>
      <c r="CI25" s="31">
        <f>IF(ROUND(I25,3)&lt;&gt;I25,"Column "&amp;#REF!&amp;", "&amp;I$16&amp;", "&amp;$A$24&amp;", Standard length, "&amp;" Level "&amp;$C25&amp;";","")</f>
      </c>
      <c r="CJ25" s="31">
        <f>IF(ROUND(J25,3)&lt;&gt;J25,"Column "&amp;#REF!&amp;", "&amp;J$16&amp;", "&amp;$A$24&amp;", Standard length, "&amp;" Level "&amp;$C25&amp;";","")</f>
      </c>
      <c r="CL25" s="31">
        <f>IF(ROUND(K25,3)&lt;&gt;K25,"Column "&amp;$K$9&amp;", "&amp;K$16&amp;", "&amp;$A$24&amp;", Standard length, "&amp;" Level "&amp;$C25&amp;";","")</f>
      </c>
      <c r="CM25" s="31" t="e">
        <f>IF(ROUND(#REF!,3)&lt;&gt;#REF!,"Column "&amp;$K$9&amp;", "&amp;#REF!&amp;", "&amp;$A$24&amp;", Standard length, "&amp;" Level "&amp;$C25&amp;";","")</f>
        <v>#REF!</v>
      </c>
      <c r="CN25" s="31">
        <f t="shared" si="11"/>
      </c>
      <c r="CO25" s="31">
        <f t="shared" si="11"/>
      </c>
      <c r="CQ25" s="31">
        <f t="shared" si="12"/>
      </c>
      <c r="CR25" s="31">
        <f t="shared" si="12"/>
      </c>
      <c r="CS25" s="31">
        <f t="shared" si="12"/>
      </c>
      <c r="CT25" s="31">
        <f t="shared" si="12"/>
      </c>
      <c r="CV25" s="31" t="e">
        <f>IF(ROUND(#REF!,3)&lt;&gt;#REF!,"Column "&amp;#REF!&amp;", Wholly franchised-out to "&amp;#REF!&amp;", "&amp;$A$24&amp;", Standard length, "&amp;" Level "&amp;$C25&amp;";","")</f>
        <v>#REF!</v>
      </c>
      <c r="CW25" s="31">
        <f>IF(ROUND(X25,3)&lt;&gt;X25,"Column "&amp;#REF!&amp;", Wholly franchised-out to "&amp;X$16&amp;", "&amp;$A$24&amp;", Standard length, "&amp;" Level "&amp;$C25&amp;";","")</f>
      </c>
      <c r="CX25" s="31">
        <f>IF(ROUND(Y25,3)&lt;&gt;Y25,"Column "&amp;#REF!&amp;", Wholly franchised-out to "&amp;Y$16&amp;", "&amp;$A$24&amp;", Standard length, "&amp;" Level "&amp;$C25&amp;";","")</f>
      </c>
      <c r="CY25" s="31"/>
      <c r="CZ25" s="31">
        <f>IF(ROUND(Z25,3)&lt;&gt;Z25,"Column "&amp;#REF!&amp;", Partially franchised-out to "&amp;Z$16&amp;", "&amp;$A$24&amp;", Standard length, "&amp;" Level "&amp;$C25&amp;";","")</f>
      </c>
      <c r="DA25" s="31">
        <f>IF(ROUND(AA25,3)&lt;&gt;AA25,"Column "&amp;#REF!&amp;", Partially franchised-out to "&amp;AA$16&amp;", "&amp;$A$24&amp;", Standard length, "&amp;" Level "&amp;$C25&amp;";","")</f>
      </c>
      <c r="DB25" s="31" t="e">
        <f>IF(ROUND(#REF!,3)&lt;&gt;#REF!,"Column "&amp;#REF!&amp;", Partially franchised-out to "&amp;#REF!&amp;", "&amp;$A$24&amp;", Standard length, "&amp;" Level "&amp;$C25&amp;";","")</f>
        <v>#REF!</v>
      </c>
      <c r="DD25" s="31">
        <f>IF(ROUND(AB25,3)&lt;&gt;AB25,"Column "&amp;#REF!&amp;", As part of a consortium with "&amp;AB$16&amp;", "&amp;$A$24&amp;", Standard length, "&amp;" Level "&amp;$C25&amp;";","")</f>
      </c>
      <c r="DE25" s="31">
        <f>IF(ROUND(AC25,3)&lt;&gt;AC25,"Column "&amp;#REF!&amp;", As part of a consortium with "&amp;AC$16&amp;", "&amp;$A$24&amp;", Standard length, "&amp;" Level "&amp;$C25&amp;";","")</f>
      </c>
      <c r="DF25" s="31">
        <f>IF(ROUND(AD25,3)&lt;&gt;AD25,"Column "&amp;#REF!&amp;", As part of a consortium with "&amp;AD$16&amp;", "&amp;$A$24&amp;", Standard length, "&amp;" Level "&amp;$C25&amp;";","")</f>
      </c>
    </row>
    <row r="26" spans="1:110" ht="12.75">
      <c r="A26" s="98" t="s">
        <v>52</v>
      </c>
      <c r="B26" s="102"/>
      <c r="C26" s="32" t="s">
        <v>48</v>
      </c>
      <c r="D26" s="333">
        <v>0</v>
      </c>
      <c r="E26" s="335">
        <v>0</v>
      </c>
      <c r="F26" s="335">
        <v>0</v>
      </c>
      <c r="G26" s="335">
        <v>0</v>
      </c>
      <c r="H26" s="333">
        <v>0</v>
      </c>
      <c r="I26" s="335">
        <v>0</v>
      </c>
      <c r="J26" s="335">
        <v>0</v>
      </c>
      <c r="K26" s="335">
        <v>0</v>
      </c>
      <c r="L26" s="333">
        <v>0</v>
      </c>
      <c r="M26" s="335">
        <v>0</v>
      </c>
      <c r="N26" s="335">
        <v>0</v>
      </c>
      <c r="O26" s="335">
        <v>0</v>
      </c>
      <c r="P26" s="225">
        <f t="shared" si="0"/>
        <v>0</v>
      </c>
      <c r="Q26" s="226">
        <f t="shared" si="1"/>
        <v>0</v>
      </c>
      <c r="R26" s="226">
        <f t="shared" si="2"/>
        <v>0</v>
      </c>
      <c r="S26" s="226">
        <f t="shared" si="3"/>
        <v>0</v>
      </c>
      <c r="T26" s="333">
        <v>0</v>
      </c>
      <c r="U26" s="335">
        <v>0</v>
      </c>
      <c r="V26" s="335">
        <v>0</v>
      </c>
      <c r="W26" s="335">
        <v>0</v>
      </c>
      <c r="X26" s="333">
        <v>0</v>
      </c>
      <c r="Y26" s="335">
        <v>0</v>
      </c>
      <c r="Z26" s="335">
        <v>0</v>
      </c>
      <c r="AA26" s="336">
        <v>0</v>
      </c>
      <c r="AB26" s="333">
        <v>0</v>
      </c>
      <c r="AC26" s="335">
        <v>0</v>
      </c>
      <c r="AD26" s="335">
        <v>0</v>
      </c>
      <c r="AE26" s="333">
        <v>0</v>
      </c>
      <c r="AF26" s="335">
        <v>0</v>
      </c>
      <c r="AG26" s="336">
        <v>0</v>
      </c>
      <c r="AH26" s="333">
        <v>0</v>
      </c>
      <c r="AI26" s="335">
        <v>0</v>
      </c>
      <c r="AJ26" s="338">
        <v>0</v>
      </c>
      <c r="AK26" s="54"/>
      <c r="AL26" s="54"/>
      <c r="AM26" s="54"/>
      <c r="AN26" s="217"/>
      <c r="AO26" s="54"/>
      <c r="AP26" s="54"/>
      <c r="AQ26" s="54"/>
      <c r="AR26" s="54"/>
      <c r="AS26" s="150"/>
      <c r="AT26" s="54"/>
      <c r="AU26" s="54"/>
      <c r="AV26" s="54"/>
      <c r="AW26" s="54"/>
      <c r="AX26" s="82"/>
      <c r="AY26" s="54"/>
      <c r="AZ26" s="54"/>
      <c r="BA26" s="54"/>
      <c r="BB26" s="54"/>
      <c r="BC26" s="82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CB26" s="31">
        <f>IF(ROUND(D26,3)&lt;&gt;D26,"Column "&amp;$D$9&amp;", "&amp;D$16&amp;", "&amp;$A$24&amp;", Standard length, "&amp;" Level "&amp;$C26&amp;";","")</f>
      </c>
      <c r="CC26" s="31">
        <f t="shared" si="10"/>
      </c>
      <c r="CD26" s="31">
        <f t="shared" si="10"/>
      </c>
      <c r="CE26" s="31">
        <f>IF(ROUND(G26,3)&lt;&gt;G26,"Column "&amp;$D$9&amp;", "&amp;G$16&amp;", "&amp;$A$24&amp;", Standard length, "&amp;" Level "&amp;$C26&amp;";","")</f>
      </c>
      <c r="CG26" s="31" t="e">
        <f>IF(ROUND(#REF!,3)&lt;&gt;#REF!,"Column "&amp;#REF!&amp;", "&amp;#REF!&amp;", "&amp;$A$24&amp;", Standard length, "&amp;" Level "&amp;$C26&amp;";","")</f>
        <v>#REF!</v>
      </c>
      <c r="CH26" s="31">
        <f>IF(ROUND(H26,3)&lt;&gt;H26,"Column "&amp;#REF!&amp;", "&amp;H$16&amp;", "&amp;$A$24&amp;", Standard length, "&amp;" Level "&amp;$C26&amp;";","")</f>
      </c>
      <c r="CI26" s="31">
        <f>IF(ROUND(I26,3)&lt;&gt;I26,"Column "&amp;#REF!&amp;", "&amp;I$16&amp;", "&amp;$A$24&amp;", Standard length, "&amp;" Level "&amp;$C26&amp;";","")</f>
      </c>
      <c r="CJ26" s="31">
        <f>IF(ROUND(J26,3)&lt;&gt;J26,"Column "&amp;#REF!&amp;", "&amp;J$16&amp;", "&amp;$A$24&amp;", Standard length, "&amp;" Level "&amp;$C26&amp;";","")</f>
      </c>
      <c r="CL26" s="31">
        <f>IF(ROUND(K26,3)&lt;&gt;K26,"Column "&amp;$K$9&amp;", "&amp;K$16&amp;", "&amp;$A$24&amp;", Standard length, "&amp;" Level "&amp;$C26&amp;";","")</f>
      </c>
      <c r="CM26" s="31" t="e">
        <f>IF(ROUND(#REF!,3)&lt;&gt;#REF!,"Column "&amp;$K$9&amp;", "&amp;#REF!&amp;", "&amp;$A$24&amp;", Standard length, "&amp;" Level "&amp;$C26&amp;";","")</f>
        <v>#REF!</v>
      </c>
      <c r="CN26" s="31">
        <f t="shared" si="11"/>
      </c>
      <c r="CO26" s="31">
        <f t="shared" si="11"/>
      </c>
      <c r="CQ26" s="31">
        <f t="shared" si="12"/>
      </c>
      <c r="CR26" s="31">
        <f t="shared" si="12"/>
      </c>
      <c r="CS26" s="31">
        <f t="shared" si="12"/>
      </c>
      <c r="CT26" s="31">
        <f t="shared" si="12"/>
      </c>
      <c r="CV26" s="31" t="e">
        <f>IF(ROUND(#REF!,3)&lt;&gt;#REF!,"Column "&amp;#REF!&amp;", Wholly franchised-out to "&amp;#REF!&amp;", "&amp;$A$24&amp;", Standard length, "&amp;" Level "&amp;$C26&amp;";","")</f>
        <v>#REF!</v>
      </c>
      <c r="CW26" s="31">
        <f>IF(ROUND(X26,3)&lt;&gt;X26,"Column "&amp;#REF!&amp;", Wholly franchised-out to "&amp;X$16&amp;", "&amp;$A$24&amp;", Standard length, "&amp;" Level "&amp;$C26&amp;";","")</f>
      </c>
      <c r="CX26" s="31">
        <f>IF(ROUND(Y26,3)&lt;&gt;Y26,"Column "&amp;#REF!&amp;", Wholly franchised-out to "&amp;Y$16&amp;", "&amp;$A$24&amp;", Standard length, "&amp;" Level "&amp;$C26&amp;";","")</f>
      </c>
      <c r="CY26" s="31"/>
      <c r="CZ26" s="31">
        <f>IF(ROUND(Z26,3)&lt;&gt;Z26,"Column "&amp;#REF!&amp;", Partially franchised-out to "&amp;Z$16&amp;", "&amp;$A$24&amp;", Standard length, "&amp;" Level "&amp;$C26&amp;";","")</f>
      </c>
      <c r="DA26" s="31">
        <f>IF(ROUND(AA26,3)&lt;&gt;AA26,"Column "&amp;#REF!&amp;", Partially franchised-out to "&amp;AA$16&amp;", "&amp;$A$24&amp;", Standard length, "&amp;" Level "&amp;$C26&amp;";","")</f>
      </c>
      <c r="DB26" s="31" t="e">
        <f>IF(ROUND(#REF!,3)&lt;&gt;#REF!,"Column "&amp;#REF!&amp;", Partially franchised-out to "&amp;#REF!&amp;", "&amp;$A$24&amp;", Standard length, "&amp;" Level "&amp;$C26&amp;";","")</f>
        <v>#REF!</v>
      </c>
      <c r="DD26" s="31">
        <f>IF(ROUND(AB26,3)&lt;&gt;AB26,"Column "&amp;#REF!&amp;", As part of a consortium with "&amp;AB$16&amp;", "&amp;$A$24&amp;", Standard length, "&amp;" Level "&amp;$C26&amp;";","")</f>
      </c>
      <c r="DE26" s="31">
        <f>IF(ROUND(AC26,3)&lt;&gt;AC26,"Column "&amp;#REF!&amp;", As part of a consortium with "&amp;AC$16&amp;", "&amp;$A$24&amp;", Standard length, "&amp;" Level "&amp;$C26&amp;";","")</f>
      </c>
      <c r="DF26" s="31">
        <f>IF(ROUND(AD26,3)&lt;&gt;AD26,"Column "&amp;#REF!&amp;", As part of a consortium with "&amp;AD$16&amp;", "&amp;$A$24&amp;", Standard length, "&amp;" Level "&amp;$C26&amp;";","")</f>
      </c>
    </row>
    <row r="27" spans="1:110" ht="12.75">
      <c r="A27" s="160" t="s">
        <v>53</v>
      </c>
      <c r="B27" s="103" t="s">
        <v>49</v>
      </c>
      <c r="C27" s="101" t="s">
        <v>45</v>
      </c>
      <c r="D27" s="339">
        <v>0</v>
      </c>
      <c r="E27" s="340">
        <v>0</v>
      </c>
      <c r="F27" s="340">
        <v>0</v>
      </c>
      <c r="G27" s="340">
        <v>0</v>
      </c>
      <c r="H27" s="339">
        <v>0</v>
      </c>
      <c r="I27" s="340">
        <v>0</v>
      </c>
      <c r="J27" s="340">
        <v>0</v>
      </c>
      <c r="K27" s="340">
        <v>0</v>
      </c>
      <c r="L27" s="339">
        <v>0</v>
      </c>
      <c r="M27" s="340">
        <v>0</v>
      </c>
      <c r="N27" s="340">
        <v>0</v>
      </c>
      <c r="O27" s="340">
        <v>0</v>
      </c>
      <c r="P27" s="229">
        <f t="shared" si="0"/>
        <v>0</v>
      </c>
      <c r="Q27" s="230">
        <f t="shared" si="1"/>
        <v>0</v>
      </c>
      <c r="R27" s="230">
        <f t="shared" si="2"/>
        <v>0</v>
      </c>
      <c r="S27" s="230">
        <f t="shared" si="3"/>
        <v>0</v>
      </c>
      <c r="T27" s="339">
        <v>0</v>
      </c>
      <c r="U27" s="340">
        <v>0</v>
      </c>
      <c r="V27" s="340">
        <v>0</v>
      </c>
      <c r="W27" s="340">
        <v>0</v>
      </c>
      <c r="X27" s="339">
        <v>0</v>
      </c>
      <c r="Y27" s="340">
        <v>0</v>
      </c>
      <c r="Z27" s="340">
        <v>0</v>
      </c>
      <c r="AA27" s="341">
        <v>0</v>
      </c>
      <c r="AB27" s="339">
        <v>0</v>
      </c>
      <c r="AC27" s="340">
        <v>0</v>
      </c>
      <c r="AD27" s="340">
        <v>0</v>
      </c>
      <c r="AE27" s="339">
        <v>0</v>
      </c>
      <c r="AF27" s="340">
        <v>0</v>
      </c>
      <c r="AG27" s="341">
        <v>0</v>
      </c>
      <c r="AH27" s="339">
        <v>0</v>
      </c>
      <c r="AI27" s="340">
        <v>0</v>
      </c>
      <c r="AJ27" s="342">
        <v>0</v>
      </c>
      <c r="AK27" s="54"/>
      <c r="AL27" s="54"/>
      <c r="AM27" s="54"/>
      <c r="AN27" s="217"/>
      <c r="AO27" s="54"/>
      <c r="AP27" s="54"/>
      <c r="AQ27" s="54"/>
      <c r="AR27" s="54"/>
      <c r="AS27" s="150"/>
      <c r="AT27" s="54"/>
      <c r="AU27" s="54"/>
      <c r="AV27" s="54"/>
      <c r="AW27" s="54"/>
      <c r="AX27" s="82"/>
      <c r="AY27" s="54"/>
      <c r="AZ27" s="54"/>
      <c r="BA27" s="54"/>
      <c r="BB27" s="54"/>
      <c r="BC27" s="82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CB27" s="31">
        <f aca="true" t="shared" si="13" ref="CB27:CE29">IF(ROUND(D27,3)&lt;&gt;D27,"Column "&amp;$D$9&amp;", "&amp;D$16&amp;", "&amp;$A$24&amp;", Long length, "&amp;" Level "&amp;$C27&amp;";","")</f>
      </c>
      <c r="CC27" s="31">
        <f t="shared" si="13"/>
      </c>
      <c r="CD27" s="31">
        <f t="shared" si="13"/>
      </c>
      <c r="CE27" s="31">
        <f t="shared" si="13"/>
      </c>
      <c r="CG27" s="31" t="e">
        <f>IF(ROUND(#REF!,3)&lt;&gt;#REF!,"Column "&amp;#REF!&amp;", "&amp;#REF!&amp;", "&amp;$A$24&amp;", Long length, "&amp;" Level "&amp;$C27&amp;";","")</f>
        <v>#REF!</v>
      </c>
      <c r="CH27" s="31">
        <f>IF(ROUND(H27,3)&lt;&gt;H27,"Column "&amp;#REF!&amp;", "&amp;H$16&amp;", "&amp;$A$24&amp;", Long length, "&amp;" Level "&amp;$C27&amp;";","")</f>
      </c>
      <c r="CI27" s="31">
        <f>IF(ROUND(I27,3)&lt;&gt;I27,"Column "&amp;#REF!&amp;", "&amp;I$16&amp;", "&amp;$A$24&amp;", Long length, "&amp;" Level "&amp;$C27&amp;";","")</f>
      </c>
      <c r="CJ27" s="31">
        <f>IF(ROUND(J27,3)&lt;&gt;J27,"Column "&amp;#REF!&amp;", "&amp;J$16&amp;", "&amp;$A$24&amp;", Long length, "&amp;" Level "&amp;$C27&amp;";","")</f>
      </c>
      <c r="CL27" s="31">
        <f>IF(ROUND(K27,3)&lt;&gt;K27,"Column "&amp;$K$9&amp;", "&amp;K$16&amp;", "&amp;$A$24&amp;", Long length, "&amp;" Level "&amp;$C27&amp;";","")</f>
      </c>
      <c r="CM27" s="31" t="e">
        <f>IF(ROUND(#REF!,3)&lt;&gt;#REF!,"Column "&amp;$K$9&amp;", "&amp;#REF!&amp;", "&amp;$A$24&amp;", Long length, "&amp;" Level "&amp;$C27&amp;";","")</f>
        <v>#REF!</v>
      </c>
      <c r="CN27" s="31">
        <f aca="true" t="shared" si="14" ref="CN27:CO29">IF(ROUND(L27,3)&lt;&gt;L27,"Column "&amp;$K$9&amp;", "&amp;L$16&amp;", "&amp;$A$24&amp;", Long length, "&amp;" Level "&amp;$C27&amp;";","")</f>
      </c>
      <c r="CO27" s="31">
        <f t="shared" si="14"/>
      </c>
      <c r="CQ27" s="31">
        <f aca="true" t="shared" si="15" ref="CQ27:CT29">IF(ROUND(T27,3)&lt;&gt;T27,"Column "&amp;$T$9&amp;", "&amp;T$16&amp;", "&amp;$A$24&amp;", Long length, "&amp;" Level "&amp;$C27&amp;";","")</f>
      </c>
      <c r="CR27" s="31">
        <f t="shared" si="15"/>
      </c>
      <c r="CS27" s="31">
        <f t="shared" si="15"/>
      </c>
      <c r="CT27" s="31">
        <f t="shared" si="15"/>
      </c>
      <c r="CV27" s="31" t="e">
        <f>IF(ROUND(#REF!,3)&lt;&gt;#REF!,"Column "&amp;#REF!&amp;", Wholly franchised-out to "&amp;#REF!&amp;", "&amp;$A$24&amp;", Long length, "&amp;" Level "&amp;$C27&amp;";","")</f>
        <v>#REF!</v>
      </c>
      <c r="CW27" s="31">
        <f>IF(ROUND(X27,3)&lt;&gt;X27,"Column "&amp;#REF!&amp;", Wholly franchised-out to "&amp;X$16&amp;", "&amp;$A$24&amp;", Long length, "&amp;" Level "&amp;$C27&amp;";","")</f>
      </c>
      <c r="CX27" s="31">
        <f>IF(ROUND(Y27,3)&lt;&gt;Y27,"Column "&amp;#REF!&amp;", Wholly franchised-out to "&amp;Y$16&amp;", "&amp;$A$24&amp;", Long length, "&amp;" Level "&amp;$C27&amp;";","")</f>
      </c>
      <c r="CY27" s="31"/>
      <c r="CZ27" s="31">
        <f>IF(ROUND(Z27,3)&lt;&gt;Z27,"Column "&amp;#REF!&amp;", Partially franchised-out to "&amp;Z$16&amp;", "&amp;$A$24&amp;", Long length, "&amp;" Level "&amp;$C27&amp;";","")</f>
      </c>
      <c r="DA27" s="31">
        <f>IF(ROUND(AA27,3)&lt;&gt;AA27,"Column "&amp;#REF!&amp;", Partially franchised-out to "&amp;AA$16&amp;", "&amp;$A$24&amp;", Long length, "&amp;" Level "&amp;$C27&amp;";","")</f>
      </c>
      <c r="DB27" s="31" t="e">
        <f>IF(ROUND(#REF!,3)&lt;&gt;#REF!,"Column "&amp;#REF!&amp;", Partially franchised-out to "&amp;#REF!&amp;", "&amp;$A$24&amp;", Long length, "&amp;" Level "&amp;$C27&amp;";","")</f>
        <v>#REF!</v>
      </c>
      <c r="DD27" s="31">
        <f>IF(ROUND(AB27,3)&lt;&gt;AB27,"Column "&amp;#REF!&amp;", As part of a consortium with "&amp;AB$16&amp;", "&amp;$A$24&amp;", Long length, "&amp;" Level "&amp;$C27&amp;";","")</f>
      </c>
      <c r="DE27" s="31">
        <f>IF(ROUND(AC27,3)&lt;&gt;AC27,"Column "&amp;#REF!&amp;", As part of a consortium with "&amp;AC$16&amp;", "&amp;$A$24&amp;", Long length, "&amp;" Level "&amp;$C27&amp;";","")</f>
      </c>
      <c r="DF27" s="31">
        <f>IF(ROUND(AD27,3)&lt;&gt;AD27,"Column "&amp;#REF!&amp;", As part of a consortium with "&amp;AD$16&amp;", "&amp;$A$24&amp;", Long length, "&amp;" Level "&amp;$C27&amp;";","")</f>
      </c>
    </row>
    <row r="28" spans="1:110" ht="12.75">
      <c r="A28" s="76"/>
      <c r="B28" s="102"/>
      <c r="C28" s="32" t="s">
        <v>47</v>
      </c>
      <c r="D28" s="333">
        <v>0</v>
      </c>
      <c r="E28" s="335">
        <v>0</v>
      </c>
      <c r="F28" s="335">
        <v>0</v>
      </c>
      <c r="G28" s="335">
        <v>0</v>
      </c>
      <c r="H28" s="333">
        <v>0</v>
      </c>
      <c r="I28" s="335">
        <v>0</v>
      </c>
      <c r="J28" s="335">
        <v>0</v>
      </c>
      <c r="K28" s="335">
        <v>0</v>
      </c>
      <c r="L28" s="333">
        <v>0</v>
      </c>
      <c r="M28" s="335">
        <v>0</v>
      </c>
      <c r="N28" s="335">
        <v>0</v>
      </c>
      <c r="O28" s="335">
        <v>0</v>
      </c>
      <c r="P28" s="225">
        <f t="shared" si="0"/>
        <v>0</v>
      </c>
      <c r="Q28" s="226">
        <f t="shared" si="1"/>
        <v>0</v>
      </c>
      <c r="R28" s="226">
        <f t="shared" si="2"/>
        <v>0</v>
      </c>
      <c r="S28" s="226">
        <f t="shared" si="3"/>
        <v>0</v>
      </c>
      <c r="T28" s="333">
        <v>0</v>
      </c>
      <c r="U28" s="335">
        <v>0</v>
      </c>
      <c r="V28" s="335">
        <v>0</v>
      </c>
      <c r="W28" s="335">
        <v>0</v>
      </c>
      <c r="X28" s="333">
        <v>0</v>
      </c>
      <c r="Y28" s="335">
        <v>0</v>
      </c>
      <c r="Z28" s="335">
        <v>0</v>
      </c>
      <c r="AA28" s="336">
        <v>0</v>
      </c>
      <c r="AB28" s="333">
        <v>0</v>
      </c>
      <c r="AC28" s="335">
        <v>0</v>
      </c>
      <c r="AD28" s="335">
        <v>0</v>
      </c>
      <c r="AE28" s="333">
        <v>0</v>
      </c>
      <c r="AF28" s="335">
        <v>0</v>
      </c>
      <c r="AG28" s="336">
        <v>0</v>
      </c>
      <c r="AH28" s="333">
        <v>0</v>
      </c>
      <c r="AI28" s="335">
        <v>0</v>
      </c>
      <c r="AJ28" s="338">
        <v>0</v>
      </c>
      <c r="AK28" s="54"/>
      <c r="AL28" s="54"/>
      <c r="AM28" s="54"/>
      <c r="AN28" s="217"/>
      <c r="AO28" s="54"/>
      <c r="AP28" s="54"/>
      <c r="AQ28" s="54"/>
      <c r="AR28" s="54"/>
      <c r="AS28" s="150"/>
      <c r="AT28" s="54"/>
      <c r="AU28" s="54"/>
      <c r="AV28" s="54"/>
      <c r="AW28" s="54"/>
      <c r="AX28" s="82"/>
      <c r="AY28" s="54"/>
      <c r="AZ28" s="54"/>
      <c r="BA28" s="54"/>
      <c r="BB28" s="54"/>
      <c r="BC28" s="82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CB28" s="31">
        <f t="shared" si="13"/>
      </c>
      <c r="CC28" s="31">
        <f>IF(ROUND(E28,3)&lt;&gt;E28,"Column "&amp;$D$9&amp;", "&amp;E$16&amp;", "&amp;$A$24&amp;", Long length, "&amp;" Level "&amp;$C28&amp;";","")</f>
      </c>
      <c r="CD28" s="31">
        <f t="shared" si="13"/>
      </c>
      <c r="CE28" s="31">
        <f t="shared" si="13"/>
      </c>
      <c r="CG28" s="31" t="e">
        <f>IF(ROUND(#REF!,3)&lt;&gt;#REF!,"Column "&amp;#REF!&amp;", "&amp;#REF!&amp;", "&amp;$A$24&amp;", Long length, "&amp;" Level "&amp;$C28&amp;";","")</f>
        <v>#REF!</v>
      </c>
      <c r="CH28" s="31">
        <f>IF(ROUND(H28,3)&lt;&gt;H28,"Column "&amp;#REF!&amp;", "&amp;H$16&amp;", "&amp;$A$24&amp;", Long length, "&amp;" Level "&amp;$C28&amp;";","")</f>
      </c>
      <c r="CI28" s="31">
        <f>IF(ROUND(I28,3)&lt;&gt;I28,"Column "&amp;#REF!&amp;", "&amp;I$16&amp;", "&amp;$A$24&amp;", Long length, "&amp;" Level "&amp;$C28&amp;";","")</f>
      </c>
      <c r="CJ28" s="31">
        <f>IF(ROUND(J28,3)&lt;&gt;J28,"Column "&amp;#REF!&amp;", "&amp;J$16&amp;", "&amp;$A$24&amp;", Long length, "&amp;" Level "&amp;$C28&amp;";","")</f>
      </c>
      <c r="CL28" s="31">
        <f>IF(ROUND(K28,3)&lt;&gt;K28,"Column "&amp;$K$9&amp;", "&amp;K$16&amp;", "&amp;$A$24&amp;", Long length, "&amp;" Level "&amp;$C28&amp;";","")</f>
      </c>
      <c r="CM28" s="31" t="e">
        <f>IF(ROUND(#REF!,3)&lt;&gt;#REF!,"Column "&amp;$K$9&amp;", "&amp;#REF!&amp;", "&amp;$A$24&amp;", Long length, "&amp;" Level "&amp;$C28&amp;";","")</f>
        <v>#REF!</v>
      </c>
      <c r="CN28" s="31">
        <f t="shared" si="14"/>
      </c>
      <c r="CO28" s="31">
        <f t="shared" si="14"/>
      </c>
      <c r="CQ28" s="31">
        <f t="shared" si="15"/>
      </c>
      <c r="CR28" s="31">
        <f t="shared" si="15"/>
      </c>
      <c r="CS28" s="31">
        <f t="shared" si="15"/>
      </c>
      <c r="CT28" s="31">
        <f t="shared" si="15"/>
      </c>
      <c r="CV28" s="31" t="e">
        <f>IF(ROUND(#REF!,3)&lt;&gt;#REF!,"Column "&amp;#REF!&amp;", Wholly franchised-out to "&amp;#REF!&amp;", "&amp;$A$24&amp;", Long length, "&amp;" Level "&amp;$C28&amp;";","")</f>
        <v>#REF!</v>
      </c>
      <c r="CW28" s="31">
        <f>IF(ROUND(X28,3)&lt;&gt;X28,"Column "&amp;#REF!&amp;", Wholly franchised-out to "&amp;X$16&amp;", "&amp;$A$24&amp;", Long length, "&amp;" Level "&amp;$C28&amp;";","")</f>
      </c>
      <c r="CX28" s="31">
        <f>IF(ROUND(Y28,3)&lt;&gt;Y28,"Column "&amp;#REF!&amp;", Wholly franchised-out to "&amp;Y$16&amp;", "&amp;$A$24&amp;", Long length, "&amp;" Level "&amp;$C28&amp;";","")</f>
      </c>
      <c r="CY28" s="31"/>
      <c r="CZ28" s="31">
        <f>IF(ROUND(Z28,3)&lt;&gt;Z28,"Column "&amp;#REF!&amp;", Partially franchised-out to "&amp;Z$16&amp;", "&amp;$A$24&amp;", Long length, "&amp;" Level "&amp;$C28&amp;";","")</f>
      </c>
      <c r="DA28" s="31">
        <f>IF(ROUND(AA28,3)&lt;&gt;AA28,"Column "&amp;#REF!&amp;", Partially franchised-out to "&amp;AA$16&amp;", "&amp;$A$24&amp;", Long length, "&amp;" Level "&amp;$C28&amp;";","")</f>
      </c>
      <c r="DB28" s="31" t="e">
        <f>IF(ROUND(#REF!,3)&lt;&gt;#REF!,"Column "&amp;#REF!&amp;", Partially franchised-out to "&amp;#REF!&amp;", "&amp;$A$24&amp;", Long length, "&amp;" Level "&amp;$C28&amp;";","")</f>
        <v>#REF!</v>
      </c>
      <c r="DD28" s="31">
        <f>IF(ROUND(AB28,3)&lt;&gt;AB28,"Column "&amp;#REF!&amp;", As part of a consortium with "&amp;AB$16&amp;", "&amp;$A$24&amp;", Long length, "&amp;" Level "&amp;$C28&amp;";","")</f>
      </c>
      <c r="DE28" s="31">
        <f>IF(ROUND(AC28,3)&lt;&gt;AC28,"Column "&amp;#REF!&amp;", As part of a consortium with "&amp;AC$16&amp;", "&amp;$A$24&amp;", Long length, "&amp;" Level "&amp;$C28&amp;";","")</f>
      </c>
      <c r="DF28" s="31">
        <f>IF(ROUND(AD28,3)&lt;&gt;AD28,"Column "&amp;#REF!&amp;", As part of a consortium with "&amp;AD$16&amp;", "&amp;$A$24&amp;", Long length, "&amp;" Level "&amp;$C28&amp;";","")</f>
      </c>
    </row>
    <row r="29" spans="1:110" ht="12.75">
      <c r="A29" s="76"/>
      <c r="B29" s="102"/>
      <c r="C29" s="32" t="s">
        <v>48</v>
      </c>
      <c r="D29" s="333">
        <v>0</v>
      </c>
      <c r="E29" s="335">
        <v>0</v>
      </c>
      <c r="F29" s="335">
        <v>0</v>
      </c>
      <c r="G29" s="335">
        <v>0</v>
      </c>
      <c r="H29" s="333">
        <v>0</v>
      </c>
      <c r="I29" s="335">
        <v>0</v>
      </c>
      <c r="J29" s="335">
        <v>0</v>
      </c>
      <c r="K29" s="335">
        <v>0</v>
      </c>
      <c r="L29" s="333">
        <v>0</v>
      </c>
      <c r="M29" s="335">
        <v>0</v>
      </c>
      <c r="N29" s="335">
        <v>0</v>
      </c>
      <c r="O29" s="335">
        <v>0</v>
      </c>
      <c r="P29" s="225">
        <f t="shared" si="0"/>
        <v>0</v>
      </c>
      <c r="Q29" s="226">
        <f t="shared" si="1"/>
        <v>0</v>
      </c>
      <c r="R29" s="226">
        <f t="shared" si="2"/>
        <v>0</v>
      </c>
      <c r="S29" s="226">
        <f t="shared" si="3"/>
        <v>0</v>
      </c>
      <c r="T29" s="333">
        <v>0</v>
      </c>
      <c r="U29" s="335">
        <v>0</v>
      </c>
      <c r="V29" s="335">
        <v>0</v>
      </c>
      <c r="W29" s="335">
        <v>0</v>
      </c>
      <c r="X29" s="333">
        <v>0</v>
      </c>
      <c r="Y29" s="335">
        <v>0</v>
      </c>
      <c r="Z29" s="335">
        <v>0</v>
      </c>
      <c r="AA29" s="336">
        <v>0</v>
      </c>
      <c r="AB29" s="333">
        <v>0</v>
      </c>
      <c r="AC29" s="335">
        <v>0</v>
      </c>
      <c r="AD29" s="335">
        <v>0</v>
      </c>
      <c r="AE29" s="333">
        <v>0</v>
      </c>
      <c r="AF29" s="335">
        <v>0</v>
      </c>
      <c r="AG29" s="336">
        <v>0</v>
      </c>
      <c r="AH29" s="333">
        <v>0</v>
      </c>
      <c r="AI29" s="335">
        <v>0</v>
      </c>
      <c r="AJ29" s="338">
        <v>0</v>
      </c>
      <c r="AK29" s="54"/>
      <c r="AL29" s="54"/>
      <c r="AM29" s="54"/>
      <c r="AN29" s="217"/>
      <c r="AO29" s="54"/>
      <c r="AP29" s="54"/>
      <c r="AQ29" s="54"/>
      <c r="AR29" s="54"/>
      <c r="AS29" s="150"/>
      <c r="AT29" s="54"/>
      <c r="AU29" s="54"/>
      <c r="AV29" s="54"/>
      <c r="AW29" s="54"/>
      <c r="AX29" s="82"/>
      <c r="AY29" s="54"/>
      <c r="AZ29" s="54"/>
      <c r="BA29" s="54"/>
      <c r="BB29" s="54"/>
      <c r="BC29" s="82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CB29" s="31">
        <f t="shared" si="13"/>
      </c>
      <c r="CC29" s="31">
        <f>IF(ROUND(E29,3)&lt;&gt;E29,"Column "&amp;$D$9&amp;", "&amp;E$16&amp;", "&amp;$A$24&amp;", Long length, "&amp;" Level "&amp;$C29&amp;";","")</f>
      </c>
      <c r="CD29" s="31">
        <f t="shared" si="13"/>
      </c>
      <c r="CE29" s="31">
        <f t="shared" si="13"/>
      </c>
      <c r="CG29" s="31" t="e">
        <f>IF(ROUND(#REF!,3)&lt;&gt;#REF!,"Column "&amp;#REF!&amp;", "&amp;#REF!&amp;", "&amp;$A$24&amp;", Long length, "&amp;" Level "&amp;$C29&amp;";","")</f>
        <v>#REF!</v>
      </c>
      <c r="CH29" s="31">
        <f>IF(ROUND(H29,3)&lt;&gt;H29,"Column "&amp;#REF!&amp;", "&amp;H$16&amp;", "&amp;$A$24&amp;", Long length, "&amp;" Level "&amp;$C29&amp;";","")</f>
      </c>
      <c r="CI29" s="31">
        <f>IF(ROUND(I29,3)&lt;&gt;I29,"Column "&amp;#REF!&amp;", "&amp;I$16&amp;", "&amp;$A$24&amp;", Long length, "&amp;" Level "&amp;$C29&amp;";","")</f>
      </c>
      <c r="CJ29" s="31">
        <f>IF(ROUND(J29,3)&lt;&gt;J29,"Column "&amp;#REF!&amp;", "&amp;J$16&amp;", "&amp;$A$24&amp;", Long length, "&amp;" Level "&amp;$C29&amp;";","")</f>
      </c>
      <c r="CL29" s="31">
        <f>IF(ROUND(K29,3)&lt;&gt;K29,"Column "&amp;$K$9&amp;", "&amp;K$16&amp;", "&amp;$A$24&amp;", Long length, "&amp;" Level "&amp;$C29&amp;";","")</f>
      </c>
      <c r="CM29" s="31" t="e">
        <f>IF(ROUND(#REF!,3)&lt;&gt;#REF!,"Column "&amp;$K$9&amp;", "&amp;#REF!&amp;", "&amp;$A$24&amp;", Long length, "&amp;" Level "&amp;$C29&amp;";","")</f>
        <v>#REF!</v>
      </c>
      <c r="CN29" s="31">
        <f t="shared" si="14"/>
      </c>
      <c r="CO29" s="31">
        <f t="shared" si="14"/>
      </c>
      <c r="CQ29" s="31">
        <f t="shared" si="15"/>
      </c>
      <c r="CR29" s="31">
        <f t="shared" si="15"/>
      </c>
      <c r="CS29" s="31">
        <f t="shared" si="15"/>
      </c>
      <c r="CT29" s="31">
        <f t="shared" si="15"/>
      </c>
      <c r="CV29" s="31" t="e">
        <f>IF(ROUND(#REF!,3)&lt;&gt;#REF!,"Column "&amp;#REF!&amp;", Wholly franchised-out to "&amp;#REF!&amp;", "&amp;$A$24&amp;", Long length, "&amp;" Level "&amp;$C29&amp;";","")</f>
        <v>#REF!</v>
      </c>
      <c r="CW29" s="31">
        <f>IF(ROUND(X29,3)&lt;&gt;X29,"Column "&amp;#REF!&amp;", Wholly franchised-out to "&amp;X$16&amp;", "&amp;$A$24&amp;", Long length, "&amp;" Level "&amp;$C29&amp;";","")</f>
      </c>
      <c r="CX29" s="31">
        <f>IF(ROUND(Y29,3)&lt;&gt;Y29,"Column "&amp;#REF!&amp;", Wholly franchised-out to "&amp;Y$16&amp;", "&amp;$A$24&amp;", Long length, "&amp;" Level "&amp;$C29&amp;";","")</f>
      </c>
      <c r="CY29" s="31"/>
      <c r="CZ29" s="31">
        <f>IF(ROUND(Z29,3)&lt;&gt;Z29,"Column "&amp;#REF!&amp;", Partially franchised-out to "&amp;Z$16&amp;", "&amp;$A$24&amp;", Long length, "&amp;" Level "&amp;$C29&amp;";","")</f>
      </c>
      <c r="DA29" s="31">
        <f>IF(ROUND(AA29,3)&lt;&gt;AA29,"Column "&amp;#REF!&amp;", Partially franchised-out to "&amp;AA$16&amp;", "&amp;$A$24&amp;", Long length, "&amp;" Level "&amp;$C29&amp;";","")</f>
      </c>
      <c r="DB29" s="31" t="e">
        <f>IF(ROUND(#REF!,3)&lt;&gt;#REF!,"Column "&amp;#REF!&amp;", Partially franchised-out to "&amp;#REF!&amp;", "&amp;$A$24&amp;", Long length, "&amp;" Level "&amp;$C29&amp;";","")</f>
        <v>#REF!</v>
      </c>
      <c r="DD29" s="31">
        <f>IF(ROUND(AB29,3)&lt;&gt;AB29,"Column "&amp;#REF!&amp;", As part of a consortium with "&amp;AB$16&amp;", "&amp;$A$24&amp;", Long length, "&amp;" Level "&amp;$C29&amp;";","")</f>
      </c>
      <c r="DE29" s="31">
        <f>IF(ROUND(AC29,3)&lt;&gt;AC29,"Column "&amp;#REF!&amp;", As part of a consortium with "&amp;AC$16&amp;", "&amp;$A$24&amp;", Long length, "&amp;" Level "&amp;$C29&amp;";","")</f>
      </c>
      <c r="DF29" s="31">
        <f>IF(ROUND(AD29,3)&lt;&gt;AD29,"Column "&amp;#REF!&amp;", As part of a consortium with "&amp;AD$16&amp;", "&amp;$A$24&amp;", Long length, "&amp;" Level "&amp;$C29&amp;";","")</f>
      </c>
    </row>
    <row r="30" spans="1:110" ht="12.75">
      <c r="A30" s="75" t="s">
        <v>54</v>
      </c>
      <c r="B30" s="104"/>
      <c r="C30" s="97" t="s">
        <v>45</v>
      </c>
      <c r="D30" s="337">
        <v>0</v>
      </c>
      <c r="E30" s="334">
        <v>0</v>
      </c>
      <c r="F30" s="334">
        <v>0</v>
      </c>
      <c r="G30" s="334">
        <v>0</v>
      </c>
      <c r="H30" s="337">
        <v>0</v>
      </c>
      <c r="I30" s="334">
        <v>0</v>
      </c>
      <c r="J30" s="334">
        <v>0</v>
      </c>
      <c r="K30" s="334">
        <v>0</v>
      </c>
      <c r="L30" s="337">
        <v>0</v>
      </c>
      <c r="M30" s="334">
        <v>0</v>
      </c>
      <c r="N30" s="334">
        <v>0</v>
      </c>
      <c r="O30" s="334">
        <v>0</v>
      </c>
      <c r="P30" s="232">
        <f t="shared" si="0"/>
        <v>0</v>
      </c>
      <c r="Q30" s="233">
        <f t="shared" si="1"/>
        <v>0</v>
      </c>
      <c r="R30" s="233">
        <f t="shared" si="2"/>
        <v>0</v>
      </c>
      <c r="S30" s="233">
        <f t="shared" si="3"/>
        <v>0</v>
      </c>
      <c r="T30" s="337">
        <v>0</v>
      </c>
      <c r="U30" s="334">
        <v>0</v>
      </c>
      <c r="V30" s="334">
        <v>0</v>
      </c>
      <c r="W30" s="334">
        <v>0</v>
      </c>
      <c r="X30" s="337">
        <v>0</v>
      </c>
      <c r="Y30" s="334">
        <v>0</v>
      </c>
      <c r="Z30" s="334">
        <v>0</v>
      </c>
      <c r="AA30" s="343">
        <v>0</v>
      </c>
      <c r="AB30" s="337">
        <v>0</v>
      </c>
      <c r="AC30" s="334">
        <v>0</v>
      </c>
      <c r="AD30" s="334">
        <v>0</v>
      </c>
      <c r="AE30" s="337">
        <v>0</v>
      </c>
      <c r="AF30" s="334">
        <v>0</v>
      </c>
      <c r="AG30" s="343">
        <v>0</v>
      </c>
      <c r="AH30" s="337">
        <v>0</v>
      </c>
      <c r="AI30" s="334">
        <v>0</v>
      </c>
      <c r="AJ30" s="344">
        <v>0</v>
      </c>
      <c r="AK30" s="54"/>
      <c r="AL30" s="54"/>
      <c r="AM30" s="54"/>
      <c r="AN30" s="217"/>
      <c r="AO30" s="54"/>
      <c r="AP30" s="54"/>
      <c r="AQ30" s="54"/>
      <c r="AR30" s="54"/>
      <c r="AS30" s="150"/>
      <c r="AT30" s="54"/>
      <c r="AU30" s="54"/>
      <c r="AV30" s="54"/>
      <c r="AW30" s="54"/>
      <c r="AX30" s="82"/>
      <c r="AY30" s="54"/>
      <c r="AZ30" s="54"/>
      <c r="BA30" s="54"/>
      <c r="BB30" s="54"/>
      <c r="BC30" s="82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CB30" s="31">
        <f aca="true" t="shared" si="16" ref="CB30:CE32">IF(ROUND(D30,3)&lt;&gt;D30,"Column "&amp;$D$9&amp;", "&amp;D$16&amp;", "&amp;$A$30&amp;", Standard length, "&amp;" Level "&amp;$C30&amp;";","")</f>
      </c>
      <c r="CC30" s="31">
        <f t="shared" si="16"/>
      </c>
      <c r="CD30" s="31">
        <f t="shared" si="16"/>
      </c>
      <c r="CE30" s="31">
        <f t="shared" si="16"/>
      </c>
      <c r="CG30" s="31" t="e">
        <f>IF(ROUND(#REF!,3)&lt;&gt;#REF!,"Column "&amp;#REF!&amp;", "&amp;#REF!&amp;", "&amp;$A$30&amp;", Standard length, "&amp;" Level "&amp;$C30&amp;";","")</f>
        <v>#REF!</v>
      </c>
      <c r="CH30" s="31">
        <f>IF(ROUND(H30,3)&lt;&gt;H30,"Column "&amp;#REF!&amp;", "&amp;H$16&amp;", "&amp;$A$30&amp;", Standard length, "&amp;" Level "&amp;$C30&amp;";","")</f>
      </c>
      <c r="CI30" s="31">
        <f>IF(ROUND(I30,3)&lt;&gt;I30,"Column "&amp;#REF!&amp;", "&amp;I$16&amp;", "&amp;$A$30&amp;", Standard length, "&amp;" Level "&amp;$C30&amp;";","")</f>
      </c>
      <c r="CJ30" s="31">
        <f>IF(ROUND(J30,3)&lt;&gt;J30,"Column "&amp;#REF!&amp;", "&amp;J$16&amp;", "&amp;$A$30&amp;", Standard length, "&amp;" Level "&amp;$C30&amp;";","")</f>
      </c>
      <c r="CL30" s="31">
        <f>IF(ROUND(K30,3)&lt;&gt;K30,"Column "&amp;$K$9&amp;", "&amp;K$16&amp;", "&amp;$A$30&amp;", Standard length, "&amp;" Level "&amp;$C30&amp;";","")</f>
      </c>
      <c r="CM30" s="31" t="e">
        <f>IF(ROUND(#REF!,3)&lt;&gt;#REF!,"Column "&amp;$K$9&amp;", "&amp;#REF!&amp;", "&amp;$A$30&amp;", Standard length, "&amp;" Level "&amp;$C30&amp;";","")</f>
        <v>#REF!</v>
      </c>
      <c r="CN30" s="31">
        <f aca="true" t="shared" si="17" ref="CN30:CO32">IF(ROUND(L30,3)&lt;&gt;L30,"Column "&amp;$K$9&amp;", "&amp;L$16&amp;", "&amp;$A$30&amp;", Standard length, "&amp;" Level "&amp;$C30&amp;";","")</f>
      </c>
      <c r="CO30" s="31">
        <f t="shared" si="17"/>
      </c>
      <c r="CQ30" s="31">
        <f aca="true" t="shared" si="18" ref="CQ30:CT32">IF(ROUND(T30,3)&lt;&gt;T30,"Column "&amp;$T$9&amp;", "&amp;T$16&amp;", "&amp;$A$30&amp;", Standard length, "&amp;" Level "&amp;$C30&amp;";","")</f>
      </c>
      <c r="CR30" s="31">
        <f t="shared" si="18"/>
      </c>
      <c r="CS30" s="31">
        <f t="shared" si="18"/>
      </c>
      <c r="CT30" s="31">
        <f t="shared" si="18"/>
      </c>
      <c r="CV30" s="31" t="e">
        <f>IF(ROUND(#REF!,3)&lt;&gt;#REF!,"Column "&amp;#REF!&amp;", Wholly franchised-out to "&amp;#REF!&amp;", "&amp;$A$30&amp;", Standard length, "&amp;" Level "&amp;$C30&amp;";","")</f>
        <v>#REF!</v>
      </c>
      <c r="CW30" s="31">
        <f>IF(ROUND(X30,3)&lt;&gt;X30,"Column "&amp;#REF!&amp;", Wholly franchised-out to "&amp;X$16&amp;", "&amp;$A$30&amp;", Standard length, "&amp;" Level "&amp;$C30&amp;";","")</f>
      </c>
      <c r="CX30" s="31">
        <f>IF(ROUND(Y30,3)&lt;&gt;Y30,"Column "&amp;#REF!&amp;", Wholly franchised-out to "&amp;Y$16&amp;", "&amp;$A$30&amp;", Standard length, "&amp;" Level "&amp;$C30&amp;";","")</f>
      </c>
      <c r="CY30" s="31"/>
      <c r="CZ30" s="31">
        <f>IF(ROUND(Z30,3)&lt;&gt;Z30,"Column "&amp;#REF!&amp;", Partially franchised-out to "&amp;Z$16&amp;", "&amp;$A$30&amp;", Standard length, "&amp;" Level "&amp;$C30&amp;";","")</f>
      </c>
      <c r="DA30" s="31">
        <f>IF(ROUND(AA30,3)&lt;&gt;AA30,"Column "&amp;#REF!&amp;", Partially franchised-out to "&amp;AA$16&amp;", "&amp;$A$30&amp;", Standard length, "&amp;" Level "&amp;$C30&amp;";","")</f>
      </c>
      <c r="DB30" s="31" t="e">
        <f>IF(ROUND(#REF!,3)&lt;&gt;#REF!,"Column "&amp;#REF!&amp;", Partially franchised-out to "&amp;#REF!&amp;", "&amp;$A$30&amp;", Standard length, "&amp;" Level "&amp;$C30&amp;";","")</f>
        <v>#REF!</v>
      </c>
      <c r="DD30" s="31">
        <f>IF(ROUND(AB30,3)&lt;&gt;AB30,"Column "&amp;#REF!&amp;", As part of a consortium with "&amp;AB$16&amp;", "&amp;$A$30&amp;", Standard length, "&amp;" Level "&amp;$C30&amp;";","")</f>
      </c>
      <c r="DE30" s="31">
        <f>IF(ROUND(AC30,3)&lt;&gt;AC30,"Column "&amp;#REF!&amp;", As part of a consortium with "&amp;AC$16&amp;", "&amp;$A$30&amp;", Standard length, "&amp;" Level "&amp;$C30&amp;";","")</f>
      </c>
      <c r="DF30" s="31">
        <f>IF(ROUND(AD30,3)&lt;&gt;AD30,"Column "&amp;#REF!&amp;", As part of a consortium with "&amp;AD$16&amp;", "&amp;$A$30&amp;", Standard length, "&amp;" Level "&amp;$C30&amp;";","")</f>
      </c>
    </row>
    <row r="31" spans="1:110" ht="12.75">
      <c r="A31" s="98" t="s">
        <v>55</v>
      </c>
      <c r="B31" s="102"/>
      <c r="C31" s="32" t="s">
        <v>47</v>
      </c>
      <c r="D31" s="333">
        <v>0</v>
      </c>
      <c r="E31" s="335">
        <v>0</v>
      </c>
      <c r="F31" s="335">
        <v>0</v>
      </c>
      <c r="G31" s="335">
        <v>0</v>
      </c>
      <c r="H31" s="333">
        <v>0</v>
      </c>
      <c r="I31" s="335">
        <v>0</v>
      </c>
      <c r="J31" s="335">
        <v>0</v>
      </c>
      <c r="K31" s="335">
        <v>0</v>
      </c>
      <c r="L31" s="333">
        <v>0</v>
      </c>
      <c r="M31" s="335">
        <v>0</v>
      </c>
      <c r="N31" s="335">
        <v>0</v>
      </c>
      <c r="O31" s="335">
        <v>0</v>
      </c>
      <c r="P31" s="225">
        <f t="shared" si="0"/>
        <v>0</v>
      </c>
      <c r="Q31" s="226">
        <f t="shared" si="1"/>
        <v>0</v>
      </c>
      <c r="R31" s="226">
        <f t="shared" si="2"/>
        <v>0</v>
      </c>
      <c r="S31" s="226">
        <f t="shared" si="3"/>
        <v>0</v>
      </c>
      <c r="T31" s="333">
        <v>0</v>
      </c>
      <c r="U31" s="335">
        <v>0</v>
      </c>
      <c r="V31" s="335">
        <v>0</v>
      </c>
      <c r="W31" s="335">
        <v>0</v>
      </c>
      <c r="X31" s="333">
        <v>0</v>
      </c>
      <c r="Y31" s="335">
        <v>0</v>
      </c>
      <c r="Z31" s="335">
        <v>0</v>
      </c>
      <c r="AA31" s="336">
        <v>0</v>
      </c>
      <c r="AB31" s="333">
        <v>0</v>
      </c>
      <c r="AC31" s="335">
        <v>0</v>
      </c>
      <c r="AD31" s="335">
        <v>0</v>
      </c>
      <c r="AE31" s="333">
        <v>0</v>
      </c>
      <c r="AF31" s="335">
        <v>0</v>
      </c>
      <c r="AG31" s="336">
        <v>0</v>
      </c>
      <c r="AH31" s="333">
        <v>0</v>
      </c>
      <c r="AI31" s="335">
        <v>0</v>
      </c>
      <c r="AJ31" s="338">
        <v>0</v>
      </c>
      <c r="AK31" s="54"/>
      <c r="AL31" s="54"/>
      <c r="AM31" s="54"/>
      <c r="AN31" s="217"/>
      <c r="AO31" s="54"/>
      <c r="AP31" s="54"/>
      <c r="AQ31" s="54"/>
      <c r="AR31" s="54"/>
      <c r="AS31" s="150"/>
      <c r="AT31" s="54"/>
      <c r="AU31" s="54"/>
      <c r="AV31" s="54"/>
      <c r="AW31" s="54"/>
      <c r="AX31" s="82"/>
      <c r="AY31" s="54"/>
      <c r="AZ31" s="54"/>
      <c r="BA31" s="54"/>
      <c r="BB31" s="54"/>
      <c r="BC31" s="82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CB31" s="31">
        <f t="shared" si="16"/>
      </c>
      <c r="CC31" s="31">
        <f t="shared" si="16"/>
      </c>
      <c r="CD31" s="31">
        <f>IF(ROUND(F31,3)&lt;&gt;F31,"Column "&amp;$D$9&amp;", "&amp;F$16&amp;", "&amp;$A$30&amp;", Standard length, "&amp;" Level "&amp;$C31&amp;";","")</f>
      </c>
      <c r="CE31" s="31">
        <f t="shared" si="16"/>
      </c>
      <c r="CG31" s="31" t="e">
        <f>IF(ROUND(#REF!,3)&lt;&gt;#REF!,"Column "&amp;#REF!&amp;", "&amp;#REF!&amp;", "&amp;$A$30&amp;", Standard length, "&amp;" Level "&amp;$C31&amp;";","")</f>
        <v>#REF!</v>
      </c>
      <c r="CH31" s="31">
        <f>IF(ROUND(H31,3)&lt;&gt;H31,"Column "&amp;#REF!&amp;", "&amp;H$16&amp;", "&amp;$A$30&amp;", Standard length, "&amp;" Level "&amp;$C31&amp;";","")</f>
      </c>
      <c r="CI31" s="31">
        <f>IF(ROUND(I31,3)&lt;&gt;I31,"Column "&amp;#REF!&amp;", "&amp;I$16&amp;", "&amp;$A$30&amp;", Standard length, "&amp;" Level "&amp;$C31&amp;";","")</f>
      </c>
      <c r="CJ31" s="31">
        <f>IF(ROUND(J31,3)&lt;&gt;J31,"Column "&amp;#REF!&amp;", "&amp;J$16&amp;", "&amp;$A$30&amp;", Standard length, "&amp;" Level "&amp;$C31&amp;";","")</f>
      </c>
      <c r="CL31" s="31">
        <f>IF(ROUND(K31,3)&lt;&gt;K31,"Column "&amp;$K$9&amp;", "&amp;K$16&amp;", "&amp;$A$30&amp;", Standard length, "&amp;" Level "&amp;$C31&amp;";","")</f>
      </c>
      <c r="CM31" s="31" t="e">
        <f>IF(ROUND(#REF!,3)&lt;&gt;#REF!,"Column "&amp;$K$9&amp;", "&amp;#REF!&amp;", "&amp;$A$30&amp;", Standard length, "&amp;" Level "&amp;$C31&amp;";","")</f>
        <v>#REF!</v>
      </c>
      <c r="CN31" s="31">
        <f t="shared" si="17"/>
      </c>
      <c r="CO31" s="31">
        <f t="shared" si="17"/>
      </c>
      <c r="CQ31" s="31">
        <f t="shared" si="18"/>
      </c>
      <c r="CR31" s="31">
        <f t="shared" si="18"/>
      </c>
      <c r="CS31" s="31">
        <f t="shared" si="18"/>
      </c>
      <c r="CT31" s="31">
        <f t="shared" si="18"/>
      </c>
      <c r="CV31" s="31" t="e">
        <f>IF(ROUND(#REF!,3)&lt;&gt;#REF!,"Column "&amp;#REF!&amp;", Wholly franchised-out to "&amp;#REF!&amp;", "&amp;$A$30&amp;", Standard length, "&amp;" Level "&amp;$C31&amp;";","")</f>
        <v>#REF!</v>
      </c>
      <c r="CW31" s="31">
        <f>IF(ROUND(X31,3)&lt;&gt;X31,"Column "&amp;#REF!&amp;", Wholly franchised-out to "&amp;X$16&amp;", "&amp;$A$30&amp;", Standard length, "&amp;" Level "&amp;$C31&amp;";","")</f>
      </c>
      <c r="CX31" s="31">
        <f>IF(ROUND(Y31,3)&lt;&gt;Y31,"Column "&amp;#REF!&amp;", Wholly franchised-out to "&amp;Y$16&amp;", "&amp;$A$30&amp;", Standard length, "&amp;" Level "&amp;$C31&amp;";","")</f>
      </c>
      <c r="CY31" s="31"/>
      <c r="CZ31" s="31">
        <f>IF(ROUND(Z31,3)&lt;&gt;Z31,"Column "&amp;#REF!&amp;", Partially franchised-out to "&amp;Z$16&amp;", "&amp;$A$30&amp;", Standard length, "&amp;" Level "&amp;$C31&amp;";","")</f>
      </c>
      <c r="DA31" s="31">
        <f>IF(ROUND(AA31,3)&lt;&gt;AA31,"Column "&amp;#REF!&amp;", Partially franchised-out to "&amp;AA$16&amp;", "&amp;$A$30&amp;", Standard length, "&amp;" Level "&amp;$C31&amp;";","")</f>
      </c>
      <c r="DB31" s="31" t="e">
        <f>IF(ROUND(#REF!,3)&lt;&gt;#REF!,"Column "&amp;#REF!&amp;", Partially franchised-out to "&amp;#REF!&amp;", "&amp;$A$30&amp;", Standard length, "&amp;" Level "&amp;$C31&amp;";","")</f>
        <v>#REF!</v>
      </c>
      <c r="DD31" s="31">
        <f>IF(ROUND(AB31,3)&lt;&gt;AB31,"Column "&amp;#REF!&amp;", As part of a consortium with "&amp;AB$16&amp;", "&amp;$A$30&amp;", Standard length, "&amp;" Level "&amp;$C31&amp;";","")</f>
      </c>
      <c r="DE31" s="31">
        <f>IF(ROUND(AC31,3)&lt;&gt;AC31,"Column "&amp;#REF!&amp;", As part of a consortium with "&amp;AC$16&amp;", "&amp;$A$30&amp;", Standard length, "&amp;" Level "&amp;$C31&amp;";","")</f>
      </c>
      <c r="DF31" s="31">
        <f>IF(ROUND(AD31,3)&lt;&gt;AD31,"Column "&amp;#REF!&amp;", As part of a consortium with "&amp;AD$16&amp;", "&amp;$A$30&amp;", Standard length, "&amp;" Level "&amp;$C31&amp;";","")</f>
      </c>
    </row>
    <row r="32" spans="1:110" ht="12.75">
      <c r="A32" s="98" t="s">
        <v>56</v>
      </c>
      <c r="B32" s="102"/>
      <c r="C32" s="32" t="s">
        <v>48</v>
      </c>
      <c r="D32" s="333">
        <v>0</v>
      </c>
      <c r="E32" s="335">
        <v>0</v>
      </c>
      <c r="F32" s="335">
        <v>0</v>
      </c>
      <c r="G32" s="335">
        <v>0</v>
      </c>
      <c r="H32" s="333">
        <v>0</v>
      </c>
      <c r="I32" s="335">
        <v>0</v>
      </c>
      <c r="J32" s="335">
        <v>0</v>
      </c>
      <c r="K32" s="335">
        <v>0</v>
      </c>
      <c r="L32" s="333">
        <v>0</v>
      </c>
      <c r="M32" s="335">
        <v>0</v>
      </c>
      <c r="N32" s="335">
        <v>0</v>
      </c>
      <c r="O32" s="335">
        <v>0</v>
      </c>
      <c r="P32" s="225">
        <f t="shared" si="0"/>
        <v>0</v>
      </c>
      <c r="Q32" s="226">
        <f t="shared" si="1"/>
        <v>0</v>
      </c>
      <c r="R32" s="226">
        <f t="shared" si="2"/>
        <v>0</v>
      </c>
      <c r="S32" s="226">
        <f t="shared" si="3"/>
        <v>0</v>
      </c>
      <c r="T32" s="333">
        <v>0</v>
      </c>
      <c r="U32" s="335">
        <v>0</v>
      </c>
      <c r="V32" s="335">
        <v>0</v>
      </c>
      <c r="W32" s="335">
        <v>0</v>
      </c>
      <c r="X32" s="333">
        <v>0</v>
      </c>
      <c r="Y32" s="335">
        <v>0</v>
      </c>
      <c r="Z32" s="335">
        <v>0</v>
      </c>
      <c r="AA32" s="336">
        <v>0</v>
      </c>
      <c r="AB32" s="333">
        <v>0</v>
      </c>
      <c r="AC32" s="335">
        <v>0</v>
      </c>
      <c r="AD32" s="335">
        <v>0</v>
      </c>
      <c r="AE32" s="333">
        <v>0</v>
      </c>
      <c r="AF32" s="335">
        <v>0</v>
      </c>
      <c r="AG32" s="336">
        <v>0</v>
      </c>
      <c r="AH32" s="333">
        <v>0</v>
      </c>
      <c r="AI32" s="335">
        <v>0</v>
      </c>
      <c r="AJ32" s="338">
        <v>0</v>
      </c>
      <c r="AK32" s="54"/>
      <c r="AL32" s="54"/>
      <c r="AM32" s="54"/>
      <c r="AN32" s="217"/>
      <c r="AO32" s="54"/>
      <c r="AP32" s="54"/>
      <c r="AQ32" s="54"/>
      <c r="AR32" s="54"/>
      <c r="AS32" s="150"/>
      <c r="AT32" s="54"/>
      <c r="AU32" s="54"/>
      <c r="AV32" s="54"/>
      <c r="AW32" s="54"/>
      <c r="AX32" s="82"/>
      <c r="AY32" s="54"/>
      <c r="AZ32" s="54"/>
      <c r="BA32" s="54"/>
      <c r="BB32" s="54"/>
      <c r="BC32" s="82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CB32" s="31">
        <f t="shared" si="16"/>
      </c>
      <c r="CC32" s="31">
        <f t="shared" si="16"/>
      </c>
      <c r="CD32" s="31">
        <f t="shared" si="16"/>
      </c>
      <c r="CE32" s="31">
        <f>IF(ROUND(G32,3)&lt;&gt;G32,"Column "&amp;$D$9&amp;", "&amp;G$16&amp;", "&amp;$A$30&amp;", Standard length, "&amp;" Level "&amp;$C32&amp;";","")</f>
      </c>
      <c r="CG32" s="31" t="e">
        <f>IF(ROUND(#REF!,3)&lt;&gt;#REF!,"Column "&amp;#REF!&amp;", "&amp;#REF!&amp;", "&amp;$A$30&amp;", Standard length, "&amp;" Level "&amp;$C32&amp;";","")</f>
        <v>#REF!</v>
      </c>
      <c r="CH32" s="31">
        <f>IF(ROUND(H32,3)&lt;&gt;H32,"Column "&amp;#REF!&amp;", "&amp;H$16&amp;", "&amp;$A$30&amp;", Standard length, "&amp;" Level "&amp;$C32&amp;";","")</f>
      </c>
      <c r="CI32" s="31">
        <f>IF(ROUND(I32,3)&lt;&gt;I32,"Column "&amp;#REF!&amp;", "&amp;I$16&amp;", "&amp;$A$30&amp;", Standard length, "&amp;" Level "&amp;$C32&amp;";","")</f>
      </c>
      <c r="CJ32" s="31">
        <f>IF(ROUND(J32,3)&lt;&gt;J32,"Column "&amp;#REF!&amp;", "&amp;J$16&amp;", "&amp;$A$30&amp;", Standard length, "&amp;" Level "&amp;$C32&amp;";","")</f>
      </c>
      <c r="CL32" s="31">
        <f>IF(ROUND(K32,3)&lt;&gt;K32,"Column "&amp;$K$9&amp;", "&amp;K$16&amp;", "&amp;$A$30&amp;", Standard length, "&amp;" Level "&amp;$C32&amp;";","")</f>
      </c>
      <c r="CM32" s="31" t="e">
        <f>IF(ROUND(#REF!,3)&lt;&gt;#REF!,"Column "&amp;$K$9&amp;", "&amp;#REF!&amp;", "&amp;$A$30&amp;", Standard length, "&amp;" Level "&amp;$C32&amp;";","")</f>
        <v>#REF!</v>
      </c>
      <c r="CN32" s="31">
        <f t="shared" si="17"/>
      </c>
      <c r="CO32" s="31">
        <f t="shared" si="17"/>
      </c>
      <c r="CQ32" s="31">
        <f t="shared" si="18"/>
      </c>
      <c r="CR32" s="31">
        <f t="shared" si="18"/>
      </c>
      <c r="CS32" s="31">
        <f t="shared" si="18"/>
      </c>
      <c r="CT32" s="31">
        <f t="shared" si="18"/>
      </c>
      <c r="CV32" s="31" t="e">
        <f>IF(ROUND(#REF!,3)&lt;&gt;#REF!,"Column "&amp;#REF!&amp;", Wholly franchised-out to "&amp;#REF!&amp;", "&amp;$A$30&amp;", Standard length, "&amp;" Level "&amp;$C32&amp;";","")</f>
        <v>#REF!</v>
      </c>
      <c r="CW32" s="31">
        <f>IF(ROUND(X32,3)&lt;&gt;X32,"Column "&amp;#REF!&amp;", Wholly franchised-out to "&amp;X$16&amp;", "&amp;$A$30&amp;", Standard length, "&amp;" Level "&amp;$C32&amp;";","")</f>
      </c>
      <c r="CX32" s="31">
        <f>IF(ROUND(Y32,3)&lt;&gt;Y32,"Column "&amp;#REF!&amp;", Wholly franchised-out to "&amp;Y$16&amp;", "&amp;$A$30&amp;", Standard length, "&amp;" Level "&amp;$C32&amp;";","")</f>
      </c>
      <c r="CY32" s="31"/>
      <c r="CZ32" s="31">
        <f>IF(ROUND(Z32,3)&lt;&gt;Z32,"Column "&amp;#REF!&amp;", Partially franchised-out to "&amp;Z$16&amp;", "&amp;$A$30&amp;", Standard length, "&amp;" Level "&amp;$C32&amp;";","")</f>
      </c>
      <c r="DA32" s="31">
        <f>IF(ROUND(AA32,3)&lt;&gt;AA32,"Column "&amp;#REF!&amp;", Partially franchised-out to "&amp;AA$16&amp;", "&amp;$A$30&amp;", Standard length, "&amp;" Level "&amp;$C32&amp;";","")</f>
      </c>
      <c r="DB32" s="31" t="e">
        <f>IF(ROUND(#REF!,3)&lt;&gt;#REF!,"Column "&amp;#REF!&amp;", Partially franchised-out to "&amp;#REF!&amp;", "&amp;$A$30&amp;", Standard length, "&amp;" Level "&amp;$C32&amp;";","")</f>
        <v>#REF!</v>
      </c>
      <c r="DD32" s="31">
        <f>IF(ROUND(AB32,3)&lt;&gt;AB32,"Column "&amp;#REF!&amp;", As part of a consortium with "&amp;AB$16&amp;", "&amp;$A$30&amp;", Standard length, "&amp;" Level "&amp;$C32&amp;";","")</f>
      </c>
      <c r="DE32" s="31">
        <f>IF(ROUND(AC32,3)&lt;&gt;AC32,"Column "&amp;#REF!&amp;", As part of a consortium with "&amp;AC$16&amp;", "&amp;$A$30&amp;", Standard length, "&amp;" Level "&amp;$C32&amp;";","")</f>
      </c>
      <c r="DF32" s="31">
        <f>IF(ROUND(AD32,3)&lt;&gt;AD32,"Column "&amp;#REF!&amp;", As part of a consortium with "&amp;AD$16&amp;", "&amp;$A$30&amp;", Standard length, "&amp;" Level "&amp;$C32&amp;";","")</f>
      </c>
    </row>
    <row r="33" spans="1:110" ht="12.75">
      <c r="A33" s="98" t="s">
        <v>57</v>
      </c>
      <c r="B33" s="103" t="s">
        <v>49</v>
      </c>
      <c r="C33" s="101" t="s">
        <v>45</v>
      </c>
      <c r="D33" s="339">
        <v>0</v>
      </c>
      <c r="E33" s="340">
        <v>0</v>
      </c>
      <c r="F33" s="340">
        <v>0</v>
      </c>
      <c r="G33" s="340">
        <v>0</v>
      </c>
      <c r="H33" s="339">
        <v>0</v>
      </c>
      <c r="I33" s="340">
        <v>0</v>
      </c>
      <c r="J33" s="340">
        <v>0</v>
      </c>
      <c r="K33" s="340">
        <v>0</v>
      </c>
      <c r="L33" s="339">
        <v>0</v>
      </c>
      <c r="M33" s="340">
        <v>0</v>
      </c>
      <c r="N33" s="340">
        <v>0</v>
      </c>
      <c r="O33" s="340">
        <v>0</v>
      </c>
      <c r="P33" s="229">
        <f t="shared" si="0"/>
        <v>0</v>
      </c>
      <c r="Q33" s="230">
        <f t="shared" si="1"/>
        <v>0</v>
      </c>
      <c r="R33" s="230">
        <f t="shared" si="2"/>
        <v>0</v>
      </c>
      <c r="S33" s="230">
        <f t="shared" si="3"/>
        <v>0</v>
      </c>
      <c r="T33" s="339">
        <v>0</v>
      </c>
      <c r="U33" s="340">
        <v>0</v>
      </c>
      <c r="V33" s="340">
        <v>0</v>
      </c>
      <c r="W33" s="340">
        <v>0</v>
      </c>
      <c r="X33" s="339">
        <v>0</v>
      </c>
      <c r="Y33" s="340">
        <v>0</v>
      </c>
      <c r="Z33" s="340">
        <v>0</v>
      </c>
      <c r="AA33" s="341">
        <v>0</v>
      </c>
      <c r="AB33" s="339">
        <v>0</v>
      </c>
      <c r="AC33" s="340">
        <v>0</v>
      </c>
      <c r="AD33" s="340">
        <v>0</v>
      </c>
      <c r="AE33" s="339">
        <v>0</v>
      </c>
      <c r="AF33" s="340">
        <v>0</v>
      </c>
      <c r="AG33" s="341">
        <v>0</v>
      </c>
      <c r="AH33" s="339">
        <v>0</v>
      </c>
      <c r="AI33" s="340">
        <v>0</v>
      </c>
      <c r="AJ33" s="342">
        <v>0</v>
      </c>
      <c r="AK33" s="54"/>
      <c r="AL33" s="54"/>
      <c r="AM33" s="54"/>
      <c r="AN33" s="217"/>
      <c r="AO33" s="54"/>
      <c r="AP33" s="54"/>
      <c r="AQ33" s="54"/>
      <c r="AR33" s="54"/>
      <c r="AS33" s="150"/>
      <c r="AT33" s="54"/>
      <c r="AU33" s="54"/>
      <c r="AV33" s="54"/>
      <c r="AW33" s="54"/>
      <c r="AX33" s="82"/>
      <c r="AY33" s="54"/>
      <c r="AZ33" s="54"/>
      <c r="BA33" s="54"/>
      <c r="BB33" s="54"/>
      <c r="BC33" s="82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CB33" s="31">
        <f>IF(ROUND(D33,3)&lt;&gt;D33,"Column "&amp;$D$9&amp;", "&amp;D$16&amp;", "&amp;$A$30&amp;", Long length, "&amp;" Level "&amp;$C33&amp;";","")</f>
      </c>
      <c r="CC33" s="31">
        <f aca="true" t="shared" si="19" ref="CB33:CE35">IF(ROUND(E33,3)&lt;&gt;E33,"Column "&amp;$D$9&amp;", "&amp;E$16&amp;", "&amp;$A$30&amp;", Long length, "&amp;" Level "&amp;$C33&amp;";","")</f>
      </c>
      <c r="CD33" s="31">
        <f t="shared" si="19"/>
      </c>
      <c r="CE33" s="31">
        <f t="shared" si="19"/>
      </c>
      <c r="CG33" s="31" t="e">
        <f>IF(ROUND(#REF!,3)&lt;&gt;#REF!,"Column "&amp;#REF!&amp;", "&amp;#REF!&amp;", "&amp;$A$30&amp;", Long length, "&amp;" Level "&amp;$C33&amp;";","")</f>
        <v>#REF!</v>
      </c>
      <c r="CH33" s="31">
        <f>IF(ROUND(H33,3)&lt;&gt;H33,"Column "&amp;#REF!&amp;", "&amp;H$16&amp;", "&amp;$A$30&amp;", Long length, "&amp;" Level "&amp;$C33&amp;";","")</f>
      </c>
      <c r="CI33" s="31">
        <f>IF(ROUND(I33,3)&lt;&gt;I33,"Column "&amp;#REF!&amp;", "&amp;I$16&amp;", "&amp;$A$30&amp;", Long length, "&amp;" Level "&amp;$C33&amp;";","")</f>
      </c>
      <c r="CJ33" s="31">
        <f>IF(ROUND(J33,3)&lt;&gt;J33,"Column "&amp;#REF!&amp;", "&amp;J$16&amp;", "&amp;$A$30&amp;", Long length, "&amp;" Level "&amp;$C33&amp;";","")</f>
      </c>
      <c r="CL33" s="31">
        <f>IF(ROUND(K33,3)&lt;&gt;K33,"Column "&amp;$K$9&amp;", "&amp;K$16&amp;", "&amp;$A$30&amp;", Long length, "&amp;" Level "&amp;$C33&amp;";","")</f>
      </c>
      <c r="CM33" s="31" t="e">
        <f>IF(ROUND(#REF!,3)&lt;&gt;#REF!,"Column "&amp;$K$9&amp;", "&amp;#REF!&amp;", "&amp;$A$30&amp;", Long length, "&amp;" Level "&amp;$C33&amp;";","")</f>
        <v>#REF!</v>
      </c>
      <c r="CN33" s="31">
        <f aca="true" t="shared" si="20" ref="CN33:CO35">IF(ROUND(L33,3)&lt;&gt;L33,"Column "&amp;$K$9&amp;", "&amp;L$16&amp;", "&amp;$A$30&amp;", Long length, "&amp;" Level "&amp;$C33&amp;";","")</f>
      </c>
      <c r="CO33" s="31">
        <f t="shared" si="20"/>
      </c>
      <c r="CQ33" s="31">
        <f aca="true" t="shared" si="21" ref="CQ33:CT35">IF(ROUND(T33,3)&lt;&gt;T33,"Column "&amp;$T$9&amp;", "&amp;T$16&amp;", "&amp;$A$30&amp;", Long length, "&amp;" Level "&amp;$C33&amp;";","")</f>
      </c>
      <c r="CR33" s="31">
        <f t="shared" si="21"/>
      </c>
      <c r="CS33" s="31">
        <f t="shared" si="21"/>
      </c>
      <c r="CT33" s="31">
        <f t="shared" si="21"/>
      </c>
      <c r="CV33" s="31" t="e">
        <f>IF(ROUND(#REF!,3)&lt;&gt;#REF!,"Column "&amp;#REF!&amp;", Wholly franchised-out to "&amp;#REF!&amp;", "&amp;$A$30&amp;", Long length, "&amp;" Level "&amp;$C33&amp;";","")</f>
        <v>#REF!</v>
      </c>
      <c r="CW33" s="31">
        <f>IF(ROUND(X33,3)&lt;&gt;X33,"Column "&amp;#REF!&amp;", Wholly franchised-out to "&amp;X$16&amp;", "&amp;$A$30&amp;", Long length, "&amp;" Level "&amp;$C33&amp;";","")</f>
      </c>
      <c r="CX33" s="31">
        <f>IF(ROUND(Y33,3)&lt;&gt;Y33,"Column "&amp;#REF!&amp;", Wholly franchised-out to "&amp;Y$16&amp;", "&amp;$A$30&amp;", Long length, "&amp;" Level "&amp;$C33&amp;";","")</f>
      </c>
      <c r="CY33" s="31"/>
      <c r="CZ33" s="31">
        <f>IF(ROUND(Z33,3)&lt;&gt;Z33,"Column "&amp;#REF!&amp;", Partially franchised-out to "&amp;Z$16&amp;", "&amp;$A$30&amp;", Long length, "&amp;" Level "&amp;$C33&amp;";","")</f>
      </c>
      <c r="DA33" s="31">
        <f>IF(ROUND(AA33,3)&lt;&gt;AA33,"Column "&amp;#REF!&amp;", Partially franchised-out to "&amp;AA$16&amp;", "&amp;$A$30&amp;", Long length, "&amp;" Level "&amp;$C33&amp;";","")</f>
      </c>
      <c r="DB33" s="31" t="e">
        <f>IF(ROUND(#REF!,3)&lt;&gt;#REF!,"Column "&amp;#REF!&amp;", Partially franchised-out to "&amp;#REF!&amp;", "&amp;$A$30&amp;", Long length, "&amp;" Level "&amp;$C33&amp;";","")</f>
        <v>#REF!</v>
      </c>
      <c r="DD33" s="31">
        <f>IF(ROUND(AB33,3)&lt;&gt;AB33,"Column "&amp;#REF!&amp;", As part of a consortium with "&amp;AB$16&amp;", "&amp;$A$30&amp;", Long length, "&amp;" Level "&amp;$C33&amp;";","")</f>
      </c>
      <c r="DE33" s="31">
        <f>IF(ROUND(AC33,3)&lt;&gt;AC33,"Column "&amp;#REF!&amp;", As part of a consortium with "&amp;AC$16&amp;", "&amp;$A$30&amp;", Long length, "&amp;" Level "&amp;$C33&amp;";","")</f>
      </c>
      <c r="DF33" s="31">
        <f>IF(ROUND(AD33,3)&lt;&gt;AD33,"Column "&amp;#REF!&amp;", As part of a consortium with "&amp;AD$16&amp;", "&amp;$A$30&amp;", Long length, "&amp;" Level "&amp;$C33&amp;";","")</f>
      </c>
    </row>
    <row r="34" spans="1:110" ht="12.75">
      <c r="A34" s="98" t="s">
        <v>58</v>
      </c>
      <c r="B34" s="102"/>
      <c r="C34" s="32" t="s">
        <v>47</v>
      </c>
      <c r="D34" s="333">
        <v>0</v>
      </c>
      <c r="E34" s="335">
        <v>0</v>
      </c>
      <c r="F34" s="335">
        <v>0</v>
      </c>
      <c r="G34" s="335">
        <v>0</v>
      </c>
      <c r="H34" s="333">
        <v>0</v>
      </c>
      <c r="I34" s="335">
        <v>0</v>
      </c>
      <c r="J34" s="335">
        <v>0</v>
      </c>
      <c r="K34" s="335">
        <v>0</v>
      </c>
      <c r="L34" s="333">
        <v>0</v>
      </c>
      <c r="M34" s="335">
        <v>0</v>
      </c>
      <c r="N34" s="335">
        <v>0</v>
      </c>
      <c r="O34" s="335">
        <v>0</v>
      </c>
      <c r="P34" s="225">
        <f t="shared" si="0"/>
        <v>0</v>
      </c>
      <c r="Q34" s="226">
        <f t="shared" si="1"/>
        <v>0</v>
      </c>
      <c r="R34" s="226">
        <f t="shared" si="2"/>
        <v>0</v>
      </c>
      <c r="S34" s="226">
        <f t="shared" si="3"/>
        <v>0</v>
      </c>
      <c r="T34" s="333">
        <v>0</v>
      </c>
      <c r="U34" s="335">
        <v>0</v>
      </c>
      <c r="V34" s="335">
        <v>0</v>
      </c>
      <c r="W34" s="335">
        <v>0</v>
      </c>
      <c r="X34" s="333">
        <v>0</v>
      </c>
      <c r="Y34" s="335">
        <v>0</v>
      </c>
      <c r="Z34" s="335">
        <v>0</v>
      </c>
      <c r="AA34" s="336">
        <v>0</v>
      </c>
      <c r="AB34" s="333">
        <v>0</v>
      </c>
      <c r="AC34" s="335">
        <v>0</v>
      </c>
      <c r="AD34" s="335">
        <v>0</v>
      </c>
      <c r="AE34" s="333">
        <v>0</v>
      </c>
      <c r="AF34" s="335">
        <v>0</v>
      </c>
      <c r="AG34" s="336">
        <v>0</v>
      </c>
      <c r="AH34" s="333">
        <v>0</v>
      </c>
      <c r="AI34" s="335">
        <v>0</v>
      </c>
      <c r="AJ34" s="338">
        <v>0</v>
      </c>
      <c r="AK34" s="54"/>
      <c r="AL34" s="54"/>
      <c r="AM34" s="54"/>
      <c r="AN34" s="217"/>
      <c r="AO34" s="54"/>
      <c r="AP34" s="54"/>
      <c r="AQ34" s="54"/>
      <c r="AR34" s="54"/>
      <c r="AS34" s="150"/>
      <c r="AT34" s="54"/>
      <c r="AU34" s="54"/>
      <c r="AV34" s="54"/>
      <c r="AW34" s="54"/>
      <c r="AX34" s="82"/>
      <c r="AY34" s="54"/>
      <c r="AZ34" s="54"/>
      <c r="BA34" s="54"/>
      <c r="BB34" s="54"/>
      <c r="BC34" s="82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CB34" s="31">
        <f t="shared" si="19"/>
      </c>
      <c r="CC34" s="31">
        <f t="shared" si="19"/>
      </c>
      <c r="CD34" s="31">
        <f t="shared" si="19"/>
      </c>
      <c r="CE34" s="31">
        <f t="shared" si="19"/>
      </c>
      <c r="CG34" s="31" t="e">
        <f>IF(ROUND(#REF!,3)&lt;&gt;#REF!,"Column "&amp;#REF!&amp;", "&amp;#REF!&amp;", "&amp;$A$30&amp;", Long length, "&amp;" Level "&amp;$C34&amp;";","")</f>
        <v>#REF!</v>
      </c>
      <c r="CH34" s="31">
        <f>IF(ROUND(H34,3)&lt;&gt;H34,"Column "&amp;#REF!&amp;", "&amp;H$16&amp;", "&amp;$A$30&amp;", Long length, "&amp;" Level "&amp;$C34&amp;";","")</f>
      </c>
      <c r="CI34" s="31">
        <f>IF(ROUND(I34,3)&lt;&gt;I34,"Column "&amp;#REF!&amp;", "&amp;I$16&amp;", "&amp;$A$30&amp;", Long length, "&amp;" Level "&amp;$C34&amp;";","")</f>
      </c>
      <c r="CJ34" s="31">
        <f>IF(ROUND(J34,3)&lt;&gt;J34,"Column "&amp;#REF!&amp;", "&amp;J$16&amp;", "&amp;$A$30&amp;", Long length, "&amp;" Level "&amp;$C34&amp;";","")</f>
      </c>
      <c r="CL34" s="31">
        <f>IF(ROUND(K34,3)&lt;&gt;K34,"Column "&amp;$K$9&amp;", "&amp;K$16&amp;", "&amp;$A$30&amp;", Long length, "&amp;" Level "&amp;$C34&amp;";","")</f>
      </c>
      <c r="CM34" s="31" t="e">
        <f>IF(ROUND(#REF!,3)&lt;&gt;#REF!,"Column "&amp;$K$9&amp;", "&amp;#REF!&amp;", "&amp;$A$30&amp;", Long length, "&amp;" Level "&amp;$C34&amp;";","")</f>
        <v>#REF!</v>
      </c>
      <c r="CN34" s="31">
        <f t="shared" si="20"/>
      </c>
      <c r="CO34" s="31">
        <f t="shared" si="20"/>
      </c>
      <c r="CQ34" s="31">
        <f t="shared" si="21"/>
      </c>
      <c r="CR34" s="31">
        <f t="shared" si="21"/>
      </c>
      <c r="CS34" s="31">
        <f t="shared" si="21"/>
      </c>
      <c r="CT34" s="31">
        <f t="shared" si="21"/>
      </c>
      <c r="CV34" s="31" t="e">
        <f>IF(ROUND(#REF!,3)&lt;&gt;#REF!,"Column "&amp;#REF!&amp;", Wholly franchised-out to "&amp;#REF!&amp;", "&amp;$A$30&amp;", Long length, "&amp;" Level "&amp;$C34&amp;";","")</f>
        <v>#REF!</v>
      </c>
      <c r="CW34" s="31">
        <f>IF(ROUND(X34,3)&lt;&gt;X34,"Column "&amp;#REF!&amp;", Wholly franchised-out to "&amp;X$16&amp;", "&amp;$A$30&amp;", Long length, "&amp;" Level "&amp;$C34&amp;";","")</f>
      </c>
      <c r="CX34" s="31">
        <f>IF(ROUND(Y34,3)&lt;&gt;Y34,"Column "&amp;#REF!&amp;", Wholly franchised-out to "&amp;Y$16&amp;", "&amp;$A$30&amp;", Long length, "&amp;" Level "&amp;$C34&amp;";","")</f>
      </c>
      <c r="CY34" s="31"/>
      <c r="CZ34" s="31">
        <f>IF(ROUND(Z34,3)&lt;&gt;Z34,"Column "&amp;#REF!&amp;", Partially franchised-out to "&amp;Z$16&amp;", "&amp;$A$30&amp;", Long length, "&amp;" Level "&amp;$C34&amp;";","")</f>
      </c>
      <c r="DA34" s="31">
        <f>IF(ROUND(AA34,3)&lt;&gt;AA34,"Column "&amp;#REF!&amp;", Partially franchised-out to "&amp;AA$16&amp;", "&amp;$A$30&amp;", Long length, "&amp;" Level "&amp;$C34&amp;";","")</f>
      </c>
      <c r="DB34" s="31" t="e">
        <f>IF(ROUND(#REF!,3)&lt;&gt;#REF!,"Column "&amp;#REF!&amp;", Partially franchised-out to "&amp;#REF!&amp;", "&amp;$A$30&amp;", Long length, "&amp;" Level "&amp;$C34&amp;";","")</f>
        <v>#REF!</v>
      </c>
      <c r="DD34" s="31">
        <f>IF(ROUND(AB34,3)&lt;&gt;AB34,"Column "&amp;#REF!&amp;", As part of a consortium with "&amp;AB$16&amp;", "&amp;$A$30&amp;", Long length, "&amp;" Level "&amp;$C34&amp;";","")</f>
      </c>
      <c r="DE34" s="31">
        <f>IF(ROUND(AC34,3)&lt;&gt;AC34,"Column "&amp;#REF!&amp;", As part of a consortium with "&amp;AC$16&amp;", "&amp;$A$30&amp;", Long length, "&amp;" Level "&amp;$C34&amp;";","")</f>
      </c>
      <c r="DF34" s="31">
        <f>IF(ROUND(AD34,3)&lt;&gt;AD34,"Column "&amp;#REF!&amp;", As part of a consortium with "&amp;AD$16&amp;", "&amp;$A$30&amp;", Long length, "&amp;" Level "&amp;$C34&amp;";","")</f>
      </c>
    </row>
    <row r="35" spans="1:110" ht="12.75">
      <c r="A35" s="76"/>
      <c r="B35" s="102"/>
      <c r="C35" s="32" t="s">
        <v>48</v>
      </c>
      <c r="D35" s="333">
        <v>0</v>
      </c>
      <c r="E35" s="335">
        <v>0</v>
      </c>
      <c r="F35" s="335">
        <v>0</v>
      </c>
      <c r="G35" s="335">
        <v>0</v>
      </c>
      <c r="H35" s="333">
        <v>0</v>
      </c>
      <c r="I35" s="335">
        <v>0</v>
      </c>
      <c r="J35" s="335">
        <v>0</v>
      </c>
      <c r="K35" s="335">
        <v>0</v>
      </c>
      <c r="L35" s="333">
        <v>0</v>
      </c>
      <c r="M35" s="335">
        <v>0</v>
      </c>
      <c r="N35" s="335">
        <v>0</v>
      </c>
      <c r="O35" s="335">
        <v>0</v>
      </c>
      <c r="P35" s="225">
        <f t="shared" si="0"/>
        <v>0</v>
      </c>
      <c r="Q35" s="226">
        <f t="shared" si="1"/>
        <v>0</v>
      </c>
      <c r="R35" s="226">
        <f t="shared" si="2"/>
        <v>0</v>
      </c>
      <c r="S35" s="226">
        <f t="shared" si="3"/>
        <v>0</v>
      </c>
      <c r="T35" s="333">
        <v>0</v>
      </c>
      <c r="U35" s="335">
        <v>0</v>
      </c>
      <c r="V35" s="335">
        <v>0</v>
      </c>
      <c r="W35" s="335">
        <v>0</v>
      </c>
      <c r="X35" s="333">
        <v>0</v>
      </c>
      <c r="Y35" s="335">
        <v>0</v>
      </c>
      <c r="Z35" s="335">
        <v>0</v>
      </c>
      <c r="AA35" s="336">
        <v>0</v>
      </c>
      <c r="AB35" s="333">
        <v>0</v>
      </c>
      <c r="AC35" s="335">
        <v>0</v>
      </c>
      <c r="AD35" s="335">
        <v>0</v>
      </c>
      <c r="AE35" s="333">
        <v>0</v>
      </c>
      <c r="AF35" s="335">
        <v>0</v>
      </c>
      <c r="AG35" s="336">
        <v>0</v>
      </c>
      <c r="AH35" s="333">
        <v>0</v>
      </c>
      <c r="AI35" s="335">
        <v>0</v>
      </c>
      <c r="AJ35" s="338">
        <v>0</v>
      </c>
      <c r="AK35" s="54"/>
      <c r="AL35" s="54"/>
      <c r="AM35" s="54"/>
      <c r="AN35" s="217"/>
      <c r="AO35" s="54"/>
      <c r="AP35" s="54"/>
      <c r="AQ35" s="54"/>
      <c r="AR35" s="54"/>
      <c r="AS35" s="150"/>
      <c r="AT35" s="54"/>
      <c r="AU35" s="54"/>
      <c r="AV35" s="54"/>
      <c r="AW35" s="54"/>
      <c r="AX35" s="82"/>
      <c r="AY35" s="54"/>
      <c r="AZ35" s="54"/>
      <c r="BA35" s="54"/>
      <c r="BB35" s="54"/>
      <c r="BC35" s="82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CB35" s="31">
        <f t="shared" si="19"/>
      </c>
      <c r="CC35" s="31">
        <f>IF(ROUND(E35,3)&lt;&gt;E35,"Column "&amp;$D$9&amp;", "&amp;E$16&amp;", "&amp;$A$30&amp;", Long length, "&amp;" Level "&amp;$C35&amp;";","")</f>
      </c>
      <c r="CD35" s="31">
        <f t="shared" si="19"/>
      </c>
      <c r="CE35" s="31">
        <f t="shared" si="19"/>
      </c>
      <c r="CG35" s="31" t="e">
        <f>IF(ROUND(#REF!,3)&lt;&gt;#REF!,"Column "&amp;#REF!&amp;", "&amp;#REF!&amp;", "&amp;$A$30&amp;", Long length, "&amp;" Level "&amp;$C35&amp;";","")</f>
        <v>#REF!</v>
      </c>
      <c r="CH35" s="31">
        <f>IF(ROUND(H35,3)&lt;&gt;H35,"Column "&amp;#REF!&amp;", "&amp;H$16&amp;", "&amp;$A$30&amp;", Long length, "&amp;" Level "&amp;$C35&amp;";","")</f>
      </c>
      <c r="CI35" s="31">
        <f>IF(ROUND(I35,3)&lt;&gt;I35,"Column "&amp;#REF!&amp;", "&amp;I$16&amp;", "&amp;$A$30&amp;", Long length, "&amp;" Level "&amp;$C35&amp;";","")</f>
      </c>
      <c r="CJ35" s="31">
        <f>IF(ROUND(J35,3)&lt;&gt;J35,"Column "&amp;#REF!&amp;", "&amp;J$16&amp;", "&amp;$A$30&amp;", Long length, "&amp;" Level "&amp;$C35&amp;";","")</f>
      </c>
      <c r="CL35" s="31">
        <f>IF(ROUND(K35,3)&lt;&gt;K35,"Column "&amp;$K$9&amp;", "&amp;K$16&amp;", "&amp;$A$30&amp;", Long length, "&amp;" Level "&amp;$C35&amp;";","")</f>
      </c>
      <c r="CM35" s="31" t="e">
        <f>IF(ROUND(#REF!,3)&lt;&gt;#REF!,"Column "&amp;$K$9&amp;", "&amp;#REF!&amp;", "&amp;$A$30&amp;", Long length, "&amp;" Level "&amp;$C35&amp;";","")</f>
        <v>#REF!</v>
      </c>
      <c r="CN35" s="31">
        <f t="shared" si="20"/>
      </c>
      <c r="CO35" s="31">
        <f t="shared" si="20"/>
      </c>
      <c r="CQ35" s="31">
        <f t="shared" si="21"/>
      </c>
      <c r="CR35" s="31">
        <f t="shared" si="21"/>
      </c>
      <c r="CS35" s="31">
        <f t="shared" si="21"/>
      </c>
      <c r="CT35" s="31">
        <f t="shared" si="21"/>
      </c>
      <c r="CV35" s="31" t="e">
        <f>IF(ROUND(#REF!,3)&lt;&gt;#REF!,"Column "&amp;#REF!&amp;", Wholly franchised-out to "&amp;#REF!&amp;", "&amp;$A$30&amp;", Long length, "&amp;" Level "&amp;$C35&amp;";","")</f>
        <v>#REF!</v>
      </c>
      <c r="CW35" s="31">
        <f>IF(ROUND(X35,3)&lt;&gt;X35,"Column "&amp;#REF!&amp;", Wholly franchised-out to "&amp;X$16&amp;", "&amp;$A$30&amp;", Long length, "&amp;" Level "&amp;$C35&amp;";","")</f>
      </c>
      <c r="CX35" s="31">
        <f>IF(ROUND(Y35,3)&lt;&gt;Y35,"Column "&amp;#REF!&amp;", Wholly franchised-out to "&amp;Y$16&amp;", "&amp;$A$30&amp;", Long length, "&amp;" Level "&amp;$C35&amp;";","")</f>
      </c>
      <c r="CY35" s="31"/>
      <c r="CZ35" s="31">
        <f>IF(ROUND(Z35,3)&lt;&gt;Z35,"Column "&amp;#REF!&amp;", Partially franchised-out to "&amp;Z$16&amp;", "&amp;$A$30&amp;", Long length, "&amp;" Level "&amp;$C35&amp;";","")</f>
      </c>
      <c r="DA35" s="31">
        <f>IF(ROUND(AA35,3)&lt;&gt;AA35,"Column "&amp;#REF!&amp;", Partially franchised-out to "&amp;AA$16&amp;", "&amp;$A$30&amp;", Long length, "&amp;" Level "&amp;$C35&amp;";","")</f>
      </c>
      <c r="DB35" s="31" t="e">
        <f>IF(ROUND(#REF!,3)&lt;&gt;#REF!,"Column "&amp;#REF!&amp;", Partially franchised-out to "&amp;#REF!&amp;", "&amp;$A$30&amp;", Long length, "&amp;" Level "&amp;$C35&amp;";","")</f>
        <v>#REF!</v>
      </c>
      <c r="DD35" s="31">
        <f>IF(ROUND(AB35,3)&lt;&gt;AB35,"Column "&amp;#REF!&amp;", As part of a consortium with "&amp;AB$16&amp;", "&amp;$A$30&amp;", Long length, "&amp;" Level "&amp;$C35&amp;";","")</f>
      </c>
      <c r="DE35" s="31">
        <f>IF(ROUND(AC35,3)&lt;&gt;AC35,"Column "&amp;#REF!&amp;", As part of a consortium with "&amp;AC$16&amp;", "&amp;$A$30&amp;", Long length, "&amp;" Level "&amp;$C35&amp;";","")</f>
      </c>
      <c r="DF35" s="31">
        <f>IF(ROUND(AD35,3)&lt;&gt;AD35,"Column "&amp;#REF!&amp;", As part of a consortium with "&amp;AD$16&amp;", "&amp;$A$30&amp;", Long length, "&amp;" Level "&amp;$C35&amp;";","")</f>
      </c>
    </row>
    <row r="36" spans="1:110" ht="12.75">
      <c r="A36" s="75" t="s">
        <v>59</v>
      </c>
      <c r="B36" s="104"/>
      <c r="C36" s="97" t="s">
        <v>45</v>
      </c>
      <c r="D36" s="337">
        <v>0</v>
      </c>
      <c r="E36" s="334">
        <v>0</v>
      </c>
      <c r="F36" s="334">
        <v>0</v>
      </c>
      <c r="G36" s="334">
        <v>0</v>
      </c>
      <c r="H36" s="337">
        <v>0</v>
      </c>
      <c r="I36" s="334">
        <v>0</v>
      </c>
      <c r="J36" s="334">
        <v>0</v>
      </c>
      <c r="K36" s="334">
        <v>0</v>
      </c>
      <c r="L36" s="337">
        <v>0</v>
      </c>
      <c r="M36" s="334">
        <v>0</v>
      </c>
      <c r="N36" s="334">
        <v>0</v>
      </c>
      <c r="O36" s="334">
        <v>0</v>
      </c>
      <c r="P36" s="232">
        <f t="shared" si="0"/>
        <v>0</v>
      </c>
      <c r="Q36" s="233">
        <f t="shared" si="1"/>
        <v>0</v>
      </c>
      <c r="R36" s="233">
        <f t="shared" si="2"/>
        <v>0</v>
      </c>
      <c r="S36" s="233">
        <f t="shared" si="3"/>
        <v>0</v>
      </c>
      <c r="T36" s="337">
        <v>0</v>
      </c>
      <c r="U36" s="334">
        <v>0</v>
      </c>
      <c r="V36" s="334">
        <v>0</v>
      </c>
      <c r="W36" s="334">
        <v>0</v>
      </c>
      <c r="X36" s="337">
        <v>0</v>
      </c>
      <c r="Y36" s="334">
        <v>0</v>
      </c>
      <c r="Z36" s="334">
        <v>0</v>
      </c>
      <c r="AA36" s="343">
        <v>0</v>
      </c>
      <c r="AB36" s="337">
        <v>0</v>
      </c>
      <c r="AC36" s="334">
        <v>0</v>
      </c>
      <c r="AD36" s="334">
        <v>0</v>
      </c>
      <c r="AE36" s="337">
        <v>0</v>
      </c>
      <c r="AF36" s="334">
        <v>0</v>
      </c>
      <c r="AG36" s="343">
        <v>0</v>
      </c>
      <c r="AH36" s="337">
        <v>0</v>
      </c>
      <c r="AI36" s="334">
        <v>0</v>
      </c>
      <c r="AJ36" s="344">
        <v>0</v>
      </c>
      <c r="AK36" s="54"/>
      <c r="AL36" s="54"/>
      <c r="AM36" s="54"/>
      <c r="AN36" s="217"/>
      <c r="AO36" s="54"/>
      <c r="AP36" s="54"/>
      <c r="AQ36" s="54"/>
      <c r="AR36" s="54"/>
      <c r="AS36" s="150"/>
      <c r="AT36" s="54"/>
      <c r="AU36" s="54"/>
      <c r="AV36" s="54"/>
      <c r="AW36" s="54"/>
      <c r="AX36" s="82"/>
      <c r="AY36" s="54"/>
      <c r="AZ36" s="54"/>
      <c r="BA36" s="54"/>
      <c r="BB36" s="54"/>
      <c r="BC36" s="82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CA36" s="31"/>
      <c r="CB36" s="31">
        <f aca="true" t="shared" si="22" ref="CB36:CE38">IF(ROUND(D36,3)&lt;&gt;D36,"Column "&amp;$D$9&amp;", "&amp;D$16&amp;", "&amp;$A$36&amp;", Standard length, "&amp;" Level "&amp;$C36&amp;";","")</f>
      </c>
      <c r="CC36" s="31">
        <f t="shared" si="22"/>
      </c>
      <c r="CD36" s="31">
        <f t="shared" si="22"/>
      </c>
      <c r="CE36" s="31">
        <f t="shared" si="22"/>
      </c>
      <c r="CF36" s="31"/>
      <c r="CG36" s="31" t="e">
        <f>IF(ROUND(#REF!,3)&lt;&gt;#REF!,"Column "&amp;#REF!&amp;", "&amp;#REF!&amp;", "&amp;$A$36&amp;", Standard length, "&amp;" Level "&amp;$C36&amp;";","")</f>
        <v>#REF!</v>
      </c>
      <c r="CH36" s="31">
        <f>IF(ROUND(H36,3)&lt;&gt;H36,"Column "&amp;#REF!&amp;", "&amp;H$16&amp;", "&amp;$A$36&amp;", Standard length, "&amp;" Level "&amp;$C36&amp;";","")</f>
      </c>
      <c r="CI36" s="31">
        <f>IF(ROUND(I36,3)&lt;&gt;I36,"Column "&amp;#REF!&amp;", "&amp;I$16&amp;", "&amp;$A$36&amp;", Standard length, "&amp;" Level "&amp;$C36&amp;";","")</f>
      </c>
      <c r="CJ36" s="31">
        <f>IF(ROUND(J36,3)&lt;&gt;J36,"Column "&amp;#REF!&amp;", "&amp;J$16&amp;", "&amp;$A$36&amp;", Standard length, "&amp;" Level "&amp;$C36&amp;";","")</f>
      </c>
      <c r="CK36" s="31"/>
      <c r="CL36" s="31">
        <f>IF(ROUND(K36,3)&lt;&gt;K36,"Column "&amp;$K$9&amp;", "&amp;K$16&amp;", "&amp;$A$36&amp;", Standard length, "&amp;" Level "&amp;$C36&amp;";","")</f>
      </c>
      <c r="CM36" s="31" t="e">
        <f>IF(ROUND(#REF!,3)&lt;&gt;#REF!,"Column "&amp;$K$9&amp;", "&amp;#REF!&amp;", "&amp;$A$36&amp;", Standard length, "&amp;" Level "&amp;$C36&amp;";","")</f>
        <v>#REF!</v>
      </c>
      <c r="CN36" s="31">
        <f aca="true" t="shared" si="23" ref="CN36:CO38">IF(ROUND(L36,3)&lt;&gt;L36,"Column "&amp;$K$9&amp;", "&amp;L$16&amp;", "&amp;$A$36&amp;", Standard length, "&amp;" Level "&amp;$C36&amp;";","")</f>
      </c>
      <c r="CO36" s="31">
        <f t="shared" si="23"/>
      </c>
      <c r="CP36" s="31"/>
      <c r="CQ36" s="31">
        <f aca="true" t="shared" si="24" ref="CQ36:CT38">IF(ROUND(T36,3)&lt;&gt;T36,"Column "&amp;$T$9&amp;", "&amp;T$16&amp;", "&amp;$A$36&amp;", Standard length, "&amp;" Level "&amp;$C36&amp;";","")</f>
      </c>
      <c r="CR36" s="31">
        <f t="shared" si="24"/>
      </c>
      <c r="CS36" s="31">
        <f t="shared" si="24"/>
      </c>
      <c r="CT36" s="31">
        <f t="shared" si="24"/>
      </c>
      <c r="CU36" s="31"/>
      <c r="CV36" s="31" t="e">
        <f>IF(ROUND(#REF!,3)&lt;&gt;#REF!,"Column "&amp;#REF!&amp;", Wholly franchised-out to "&amp;#REF!&amp;", "&amp;$A$36&amp;", Standard length, "&amp;" Level "&amp;$C36&amp;";","")</f>
        <v>#REF!</v>
      </c>
      <c r="CW36" s="31">
        <f>IF(ROUND(X36,3)&lt;&gt;X36,"Column "&amp;#REF!&amp;", Wholly franchised-out to "&amp;X$16&amp;", "&amp;$A$36&amp;", Standard length, "&amp;" Level "&amp;$C36&amp;";","")</f>
      </c>
      <c r="CX36" s="31">
        <f>IF(ROUND(Y36,3)&lt;&gt;Y36,"Column "&amp;#REF!&amp;", Wholly franchised-out to "&amp;Y$16&amp;", "&amp;$A$36&amp;", Standard length, "&amp;" Level "&amp;$C36&amp;";","")</f>
      </c>
      <c r="CY36" s="31"/>
      <c r="CZ36" s="31">
        <f>IF(ROUND(Z36,3)&lt;&gt;Z36,"Column "&amp;#REF!&amp;", Partially franchised-out to "&amp;Z$16&amp;", "&amp;$A$36&amp;", Standard length, "&amp;" Level "&amp;$C36&amp;";","")</f>
      </c>
      <c r="DA36" s="31">
        <f>IF(ROUND(AA36,3)&lt;&gt;AA36,"Column "&amp;#REF!&amp;", Partially franchised-out to "&amp;AA$16&amp;", "&amp;$A$36&amp;", Standard length, "&amp;" Level "&amp;$C36&amp;";","")</f>
      </c>
      <c r="DB36" s="31" t="e">
        <f>IF(ROUND(#REF!,3)&lt;&gt;#REF!,"Column "&amp;#REF!&amp;", Partially franchised-out to "&amp;#REF!&amp;", "&amp;$A$36&amp;", Standard length, "&amp;" Level "&amp;$C36&amp;";","")</f>
        <v>#REF!</v>
      </c>
      <c r="DD36" s="31">
        <f>IF(ROUND(AB36,3)&lt;&gt;AB36,"Column "&amp;#REF!&amp;", As part of a consortium with "&amp;AB$16&amp;", "&amp;$A$36&amp;", Standard length, "&amp;" Level "&amp;$C36&amp;";","")</f>
      </c>
      <c r="DE36" s="31">
        <f>IF(ROUND(AC36,3)&lt;&gt;AC36,"Column "&amp;#REF!&amp;", As part of a consortium with "&amp;AC$16&amp;", "&amp;$A$36&amp;", Standard length, "&amp;" Level "&amp;$C36&amp;";","")</f>
      </c>
      <c r="DF36" s="31">
        <f>IF(ROUND(AD36,3)&lt;&gt;AD36,"Column "&amp;#REF!&amp;", As part of a consortium with "&amp;AD$16&amp;", "&amp;$A$36&amp;", Standard length, "&amp;" Level "&amp;$C36&amp;";","")</f>
      </c>
    </row>
    <row r="37" spans="1:110" ht="12.75">
      <c r="A37" s="98" t="s">
        <v>60</v>
      </c>
      <c r="B37" s="102"/>
      <c r="C37" s="32" t="s">
        <v>47</v>
      </c>
      <c r="D37" s="333">
        <v>0</v>
      </c>
      <c r="E37" s="335">
        <v>0</v>
      </c>
      <c r="F37" s="335">
        <v>0</v>
      </c>
      <c r="G37" s="335">
        <v>0</v>
      </c>
      <c r="H37" s="333">
        <v>0</v>
      </c>
      <c r="I37" s="335">
        <v>0</v>
      </c>
      <c r="J37" s="335">
        <v>0</v>
      </c>
      <c r="K37" s="335">
        <v>0</v>
      </c>
      <c r="L37" s="333">
        <v>0</v>
      </c>
      <c r="M37" s="335">
        <v>0</v>
      </c>
      <c r="N37" s="335">
        <v>0</v>
      </c>
      <c r="O37" s="335">
        <v>0</v>
      </c>
      <c r="P37" s="225">
        <f t="shared" si="0"/>
        <v>0</v>
      </c>
      <c r="Q37" s="226">
        <f t="shared" si="1"/>
        <v>0</v>
      </c>
      <c r="R37" s="226">
        <f t="shared" si="2"/>
        <v>0</v>
      </c>
      <c r="S37" s="226">
        <f t="shared" si="3"/>
        <v>0</v>
      </c>
      <c r="T37" s="333">
        <v>0</v>
      </c>
      <c r="U37" s="335">
        <v>0</v>
      </c>
      <c r="V37" s="335">
        <v>0</v>
      </c>
      <c r="W37" s="335">
        <v>0</v>
      </c>
      <c r="X37" s="333">
        <v>0</v>
      </c>
      <c r="Y37" s="335">
        <v>0</v>
      </c>
      <c r="Z37" s="335">
        <v>0</v>
      </c>
      <c r="AA37" s="336">
        <v>0</v>
      </c>
      <c r="AB37" s="333">
        <v>0</v>
      </c>
      <c r="AC37" s="335">
        <v>0</v>
      </c>
      <c r="AD37" s="335">
        <v>0</v>
      </c>
      <c r="AE37" s="333">
        <v>0</v>
      </c>
      <c r="AF37" s="335">
        <v>0</v>
      </c>
      <c r="AG37" s="336">
        <v>0</v>
      </c>
      <c r="AH37" s="333">
        <v>0</v>
      </c>
      <c r="AI37" s="335">
        <v>0</v>
      </c>
      <c r="AJ37" s="338">
        <v>0</v>
      </c>
      <c r="AK37" s="54"/>
      <c r="AL37" s="54"/>
      <c r="AM37" s="54"/>
      <c r="AN37" s="217"/>
      <c r="AO37" s="54"/>
      <c r="AP37" s="54"/>
      <c r="AQ37" s="54"/>
      <c r="AR37" s="54"/>
      <c r="AS37" s="150"/>
      <c r="AT37" s="54"/>
      <c r="AU37" s="54"/>
      <c r="AV37" s="54"/>
      <c r="AW37" s="54"/>
      <c r="AX37" s="82"/>
      <c r="AY37" s="54"/>
      <c r="AZ37" s="54"/>
      <c r="BA37" s="54"/>
      <c r="BB37" s="54"/>
      <c r="BC37" s="82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CA37" s="31"/>
      <c r="CB37" s="31">
        <f t="shared" si="22"/>
      </c>
      <c r="CC37" s="31">
        <f t="shared" si="22"/>
      </c>
      <c r="CD37" s="31">
        <f t="shared" si="22"/>
      </c>
      <c r="CE37" s="31">
        <f t="shared" si="22"/>
      </c>
      <c r="CF37" s="31"/>
      <c r="CG37" s="31" t="e">
        <f>IF(ROUND(#REF!,3)&lt;&gt;#REF!,"Column "&amp;#REF!&amp;", "&amp;#REF!&amp;", "&amp;$A$36&amp;", Standard length, "&amp;" Level "&amp;$C37&amp;";","")</f>
        <v>#REF!</v>
      </c>
      <c r="CH37" s="31">
        <f>IF(ROUND(H37,3)&lt;&gt;H37,"Column "&amp;#REF!&amp;", "&amp;H$16&amp;", "&amp;$A$36&amp;", Standard length, "&amp;" Level "&amp;$C37&amp;";","")</f>
      </c>
      <c r="CI37" s="31">
        <f>IF(ROUND(I37,3)&lt;&gt;I37,"Column "&amp;#REF!&amp;", "&amp;I$16&amp;", "&amp;$A$36&amp;", Standard length, "&amp;" Level "&amp;$C37&amp;";","")</f>
      </c>
      <c r="CJ37" s="31">
        <f>IF(ROUND(J37,3)&lt;&gt;J37,"Column "&amp;#REF!&amp;", "&amp;J$16&amp;", "&amp;$A$36&amp;", Standard length, "&amp;" Level "&amp;$C37&amp;";","")</f>
      </c>
      <c r="CK37" s="31"/>
      <c r="CL37" s="31">
        <f>IF(ROUND(K37,3)&lt;&gt;K37,"Column "&amp;$K$9&amp;", "&amp;K$16&amp;", "&amp;$A$36&amp;", Standard length, "&amp;" Level "&amp;$C37&amp;";","")</f>
      </c>
      <c r="CM37" s="31" t="e">
        <f>IF(ROUND(#REF!,3)&lt;&gt;#REF!,"Column "&amp;$K$9&amp;", "&amp;#REF!&amp;", "&amp;$A$36&amp;", Standard length, "&amp;" Level "&amp;$C37&amp;";","")</f>
        <v>#REF!</v>
      </c>
      <c r="CN37" s="31">
        <f t="shared" si="23"/>
      </c>
      <c r="CO37" s="31">
        <f t="shared" si="23"/>
      </c>
      <c r="CP37" s="31"/>
      <c r="CQ37" s="31">
        <f t="shared" si="24"/>
      </c>
      <c r="CR37" s="31">
        <f t="shared" si="24"/>
      </c>
      <c r="CS37" s="31">
        <f t="shared" si="24"/>
      </c>
      <c r="CT37" s="31">
        <f t="shared" si="24"/>
      </c>
      <c r="CU37" s="31"/>
      <c r="CV37" s="31" t="e">
        <f>IF(ROUND(#REF!,3)&lt;&gt;#REF!,"Column "&amp;#REF!&amp;", Wholly franchised-out to "&amp;#REF!&amp;", "&amp;$A$36&amp;", Standard length, "&amp;" Level "&amp;$C37&amp;";","")</f>
        <v>#REF!</v>
      </c>
      <c r="CW37" s="31">
        <f>IF(ROUND(X37,3)&lt;&gt;X37,"Column "&amp;#REF!&amp;", Wholly franchised-out to "&amp;X$16&amp;", "&amp;$A$36&amp;", Standard length, "&amp;" Level "&amp;$C37&amp;";","")</f>
      </c>
      <c r="CX37" s="31">
        <f>IF(ROUND(Y37,3)&lt;&gt;Y37,"Column "&amp;#REF!&amp;", Wholly franchised-out to "&amp;Y$16&amp;", "&amp;$A$36&amp;", Standard length, "&amp;" Level "&amp;$C37&amp;";","")</f>
      </c>
      <c r="CY37" s="31"/>
      <c r="CZ37" s="31">
        <f>IF(ROUND(Z37,3)&lt;&gt;Z37,"Column "&amp;#REF!&amp;", Partially franchised-out to "&amp;Z$16&amp;", "&amp;$A$36&amp;", Standard length, "&amp;" Level "&amp;$C37&amp;";","")</f>
      </c>
      <c r="DA37" s="31">
        <f>IF(ROUND(AA37,3)&lt;&gt;AA37,"Column "&amp;#REF!&amp;", Partially franchised-out to "&amp;AA$16&amp;", "&amp;$A$36&amp;", Standard length, "&amp;" Level "&amp;$C37&amp;";","")</f>
      </c>
      <c r="DB37" s="31" t="e">
        <f>IF(ROUND(#REF!,3)&lt;&gt;#REF!,"Column "&amp;#REF!&amp;", Partially franchised-out to "&amp;#REF!&amp;", "&amp;$A$36&amp;", Standard length, "&amp;" Level "&amp;$C37&amp;";","")</f>
        <v>#REF!</v>
      </c>
      <c r="DD37" s="31">
        <f>IF(ROUND(AB37,3)&lt;&gt;AB37,"Column "&amp;#REF!&amp;", As part of a consortium with "&amp;AB$16&amp;", "&amp;$A$36&amp;", Standard length, "&amp;" Level "&amp;$C37&amp;";","")</f>
      </c>
      <c r="DE37" s="31">
        <f>IF(ROUND(AC37,3)&lt;&gt;AC37,"Column "&amp;#REF!&amp;", As part of a consortium with "&amp;AC$16&amp;", "&amp;$A$36&amp;", Standard length, "&amp;" Level "&amp;$C37&amp;";","")</f>
      </c>
      <c r="DF37" s="31">
        <f>IF(ROUND(AD37,3)&lt;&gt;AD37,"Column "&amp;#REF!&amp;", As part of a consortium with "&amp;AD$16&amp;", "&amp;$A$36&amp;", Standard length, "&amp;" Level "&amp;$C37&amp;";","")</f>
      </c>
    </row>
    <row r="38" spans="1:110" ht="12.75">
      <c r="A38" s="76"/>
      <c r="B38" s="102"/>
      <c r="C38" s="32" t="s">
        <v>48</v>
      </c>
      <c r="D38" s="333">
        <v>0</v>
      </c>
      <c r="E38" s="335">
        <v>0</v>
      </c>
      <c r="F38" s="335">
        <v>0</v>
      </c>
      <c r="G38" s="335">
        <v>0</v>
      </c>
      <c r="H38" s="333">
        <v>0</v>
      </c>
      <c r="I38" s="335">
        <v>0</v>
      </c>
      <c r="J38" s="335">
        <v>0</v>
      </c>
      <c r="K38" s="335">
        <v>0</v>
      </c>
      <c r="L38" s="333">
        <v>0</v>
      </c>
      <c r="M38" s="335">
        <v>0</v>
      </c>
      <c r="N38" s="335">
        <v>0</v>
      </c>
      <c r="O38" s="335">
        <v>0</v>
      </c>
      <c r="P38" s="225">
        <f t="shared" si="0"/>
        <v>0</v>
      </c>
      <c r="Q38" s="226">
        <f t="shared" si="1"/>
        <v>0</v>
      </c>
      <c r="R38" s="226">
        <f t="shared" si="2"/>
        <v>0</v>
      </c>
      <c r="S38" s="226">
        <f t="shared" si="3"/>
        <v>0</v>
      </c>
      <c r="T38" s="333">
        <v>0</v>
      </c>
      <c r="U38" s="335">
        <v>0</v>
      </c>
      <c r="V38" s="335">
        <v>0</v>
      </c>
      <c r="W38" s="335">
        <v>0</v>
      </c>
      <c r="X38" s="333">
        <v>0</v>
      </c>
      <c r="Y38" s="335">
        <v>0</v>
      </c>
      <c r="Z38" s="335">
        <v>0</v>
      </c>
      <c r="AA38" s="336">
        <v>0</v>
      </c>
      <c r="AB38" s="333">
        <v>0</v>
      </c>
      <c r="AC38" s="335">
        <v>0</v>
      </c>
      <c r="AD38" s="335">
        <v>0</v>
      </c>
      <c r="AE38" s="333">
        <v>0</v>
      </c>
      <c r="AF38" s="335">
        <v>0</v>
      </c>
      <c r="AG38" s="336">
        <v>0</v>
      </c>
      <c r="AH38" s="333">
        <v>0</v>
      </c>
      <c r="AI38" s="335">
        <v>0</v>
      </c>
      <c r="AJ38" s="338">
        <v>0</v>
      </c>
      <c r="AK38" s="54"/>
      <c r="AL38" s="54"/>
      <c r="AM38" s="54"/>
      <c r="AN38" s="217"/>
      <c r="AO38" s="54"/>
      <c r="AP38" s="54"/>
      <c r="AQ38" s="54"/>
      <c r="AR38" s="54"/>
      <c r="AS38" s="150"/>
      <c r="AT38" s="54"/>
      <c r="AU38" s="54"/>
      <c r="AV38" s="54"/>
      <c r="AW38" s="54"/>
      <c r="AX38" s="82"/>
      <c r="AY38" s="54"/>
      <c r="AZ38" s="54"/>
      <c r="BA38" s="54"/>
      <c r="BB38" s="54"/>
      <c r="BC38" s="82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CA38" s="31"/>
      <c r="CB38" s="31">
        <f t="shared" si="22"/>
      </c>
      <c r="CC38" s="31">
        <f t="shared" si="22"/>
      </c>
      <c r="CD38" s="31">
        <f>IF(ROUND(F38,3)&lt;&gt;F38,"Column "&amp;$D$9&amp;", "&amp;F$16&amp;", "&amp;$A$36&amp;", Standard length, "&amp;" Level "&amp;$C38&amp;";","")</f>
      </c>
      <c r="CE38" s="31">
        <f t="shared" si="22"/>
      </c>
      <c r="CF38" s="31"/>
      <c r="CG38" s="31" t="e">
        <f>IF(ROUND(#REF!,3)&lt;&gt;#REF!,"Column "&amp;#REF!&amp;", "&amp;#REF!&amp;", "&amp;$A$36&amp;", Standard length, "&amp;" Level "&amp;$C38&amp;";","")</f>
        <v>#REF!</v>
      </c>
      <c r="CH38" s="31">
        <f>IF(ROUND(H38,3)&lt;&gt;H38,"Column "&amp;#REF!&amp;", "&amp;H$16&amp;", "&amp;$A$36&amp;", Standard length, "&amp;" Level "&amp;$C38&amp;";","")</f>
      </c>
      <c r="CI38" s="31">
        <f>IF(ROUND(I38,3)&lt;&gt;I38,"Column "&amp;#REF!&amp;", "&amp;I$16&amp;", "&amp;$A$36&amp;", Standard length, "&amp;" Level "&amp;$C38&amp;";","")</f>
      </c>
      <c r="CJ38" s="31">
        <f>IF(ROUND(J38,3)&lt;&gt;J38,"Column "&amp;#REF!&amp;", "&amp;J$16&amp;", "&amp;$A$36&amp;", Standard length, "&amp;" Level "&amp;$C38&amp;";","")</f>
      </c>
      <c r="CK38" s="31"/>
      <c r="CL38" s="31">
        <f>IF(ROUND(K38,3)&lt;&gt;K38,"Column "&amp;$K$9&amp;", "&amp;K$16&amp;", "&amp;$A$36&amp;", Standard length, "&amp;" Level "&amp;$C38&amp;";","")</f>
      </c>
      <c r="CM38" s="31" t="e">
        <f>IF(ROUND(#REF!,3)&lt;&gt;#REF!,"Column "&amp;$K$9&amp;", "&amp;#REF!&amp;", "&amp;$A$36&amp;", Standard length, "&amp;" Level "&amp;$C38&amp;";","")</f>
        <v>#REF!</v>
      </c>
      <c r="CN38" s="31">
        <f t="shared" si="23"/>
      </c>
      <c r="CO38" s="31">
        <f t="shared" si="23"/>
      </c>
      <c r="CP38" s="31"/>
      <c r="CQ38" s="31">
        <f t="shared" si="24"/>
      </c>
      <c r="CR38" s="31">
        <f t="shared" si="24"/>
      </c>
      <c r="CS38" s="31">
        <f t="shared" si="24"/>
      </c>
      <c r="CT38" s="31">
        <f t="shared" si="24"/>
      </c>
      <c r="CU38" s="31"/>
      <c r="CV38" s="31" t="e">
        <f>IF(ROUND(#REF!,3)&lt;&gt;#REF!,"Column "&amp;#REF!&amp;", Wholly franchised-out to "&amp;#REF!&amp;", "&amp;$A$36&amp;", Standard length, "&amp;" Level "&amp;$C38&amp;";","")</f>
        <v>#REF!</v>
      </c>
      <c r="CW38" s="31">
        <f>IF(ROUND(X38,3)&lt;&gt;X38,"Column "&amp;#REF!&amp;", Wholly franchised-out to "&amp;X$16&amp;", "&amp;$A$36&amp;", Standard length, "&amp;" Level "&amp;$C38&amp;";","")</f>
      </c>
      <c r="CX38" s="31">
        <f>IF(ROUND(Y38,3)&lt;&gt;Y38,"Column "&amp;#REF!&amp;", Wholly franchised-out to "&amp;Y$16&amp;", "&amp;$A$36&amp;", Standard length, "&amp;" Level "&amp;$C38&amp;";","")</f>
      </c>
      <c r="CY38" s="31"/>
      <c r="CZ38" s="31">
        <f>IF(ROUND(Z38,3)&lt;&gt;Z38,"Column "&amp;#REF!&amp;", Partially franchised-out to "&amp;Z$16&amp;", "&amp;$A$36&amp;", Standard length, "&amp;" Level "&amp;$C38&amp;";","")</f>
      </c>
      <c r="DA38" s="31">
        <f>IF(ROUND(AA38,3)&lt;&gt;AA38,"Column "&amp;#REF!&amp;", Partially franchised-out to "&amp;AA$16&amp;", "&amp;$A$36&amp;", Standard length, "&amp;" Level "&amp;$C38&amp;";","")</f>
      </c>
      <c r="DB38" s="31" t="e">
        <f>IF(ROUND(#REF!,3)&lt;&gt;#REF!,"Column "&amp;#REF!&amp;", Partially franchised-out to "&amp;#REF!&amp;", "&amp;$A$36&amp;", Standard length, "&amp;" Level "&amp;$C38&amp;";","")</f>
        <v>#REF!</v>
      </c>
      <c r="DD38" s="31">
        <f>IF(ROUND(AB38,3)&lt;&gt;AB38,"Column "&amp;#REF!&amp;", As part of a consortium with "&amp;AB$16&amp;", "&amp;$A$36&amp;", Standard length, "&amp;" Level "&amp;$C38&amp;";","")</f>
      </c>
      <c r="DE38" s="31">
        <f>IF(ROUND(AC38,3)&lt;&gt;AC38,"Column "&amp;#REF!&amp;", As part of a consortium with "&amp;AC$16&amp;", "&amp;$A$36&amp;", Standard length, "&amp;" Level "&amp;$C38&amp;";","")</f>
      </c>
      <c r="DF38" s="31">
        <f>IF(ROUND(AD38,3)&lt;&gt;AD38,"Column "&amp;#REF!&amp;", As part of a consortium with "&amp;AD$16&amp;", "&amp;$A$36&amp;", Standard length, "&amp;" Level "&amp;$C38&amp;";","")</f>
      </c>
    </row>
    <row r="39" spans="1:110" ht="12.75">
      <c r="A39" s="99"/>
      <c r="B39" s="103" t="s">
        <v>49</v>
      </c>
      <c r="C39" s="101" t="s">
        <v>45</v>
      </c>
      <c r="D39" s="339">
        <v>0</v>
      </c>
      <c r="E39" s="340">
        <v>0</v>
      </c>
      <c r="F39" s="340">
        <v>0</v>
      </c>
      <c r="G39" s="340">
        <v>0</v>
      </c>
      <c r="H39" s="339">
        <v>0</v>
      </c>
      <c r="I39" s="340">
        <v>0</v>
      </c>
      <c r="J39" s="340">
        <v>0</v>
      </c>
      <c r="K39" s="340">
        <v>0</v>
      </c>
      <c r="L39" s="339">
        <v>0</v>
      </c>
      <c r="M39" s="340">
        <v>0</v>
      </c>
      <c r="N39" s="340">
        <v>0</v>
      </c>
      <c r="O39" s="340">
        <v>0</v>
      </c>
      <c r="P39" s="229">
        <f t="shared" si="0"/>
        <v>0</v>
      </c>
      <c r="Q39" s="230">
        <f t="shared" si="1"/>
        <v>0</v>
      </c>
      <c r="R39" s="230">
        <f t="shared" si="2"/>
        <v>0</v>
      </c>
      <c r="S39" s="230">
        <f t="shared" si="3"/>
        <v>0</v>
      </c>
      <c r="T39" s="339">
        <v>0</v>
      </c>
      <c r="U39" s="340">
        <v>0</v>
      </c>
      <c r="V39" s="340">
        <v>0</v>
      </c>
      <c r="W39" s="340">
        <v>0</v>
      </c>
      <c r="X39" s="339">
        <v>0</v>
      </c>
      <c r="Y39" s="340">
        <v>0</v>
      </c>
      <c r="Z39" s="340">
        <v>0</v>
      </c>
      <c r="AA39" s="341">
        <v>0</v>
      </c>
      <c r="AB39" s="339">
        <v>0</v>
      </c>
      <c r="AC39" s="340">
        <v>0</v>
      </c>
      <c r="AD39" s="340">
        <v>0</v>
      </c>
      <c r="AE39" s="339">
        <v>0</v>
      </c>
      <c r="AF39" s="340">
        <v>0</v>
      </c>
      <c r="AG39" s="341">
        <v>0</v>
      </c>
      <c r="AH39" s="339">
        <v>0</v>
      </c>
      <c r="AI39" s="340">
        <v>0</v>
      </c>
      <c r="AJ39" s="342">
        <v>0</v>
      </c>
      <c r="AK39" s="54"/>
      <c r="AL39" s="54"/>
      <c r="AM39" s="54"/>
      <c r="AN39" s="217"/>
      <c r="AO39" s="54"/>
      <c r="AP39" s="54"/>
      <c r="AQ39" s="54"/>
      <c r="AR39" s="54"/>
      <c r="AS39" s="150"/>
      <c r="AT39" s="54"/>
      <c r="AU39" s="54"/>
      <c r="AV39" s="54"/>
      <c r="AW39" s="54"/>
      <c r="AX39" s="82"/>
      <c r="AY39" s="54"/>
      <c r="AZ39" s="54"/>
      <c r="BA39" s="54"/>
      <c r="BB39" s="54"/>
      <c r="BC39" s="82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CA39" s="31"/>
      <c r="CB39" s="31">
        <f>IF(ROUND(D39,3)&lt;&gt;D39,"Column "&amp;$D$9&amp;", "&amp;D$16&amp;", "&amp;$A$36&amp;", Long length, "&amp;" Level "&amp;$C39&amp;";","")</f>
      </c>
      <c r="CC39" s="31">
        <f aca="true" t="shared" si="25" ref="CB39:CE41">IF(ROUND(E39,3)&lt;&gt;E39,"Column "&amp;$D$9&amp;", "&amp;E$16&amp;", "&amp;$A$36&amp;", Long length, "&amp;" Level "&amp;$C39&amp;";","")</f>
      </c>
      <c r="CD39" s="31">
        <f t="shared" si="25"/>
      </c>
      <c r="CE39" s="31">
        <f t="shared" si="25"/>
      </c>
      <c r="CF39" s="31"/>
      <c r="CG39" s="31" t="e">
        <f>IF(ROUND(#REF!,3)&lt;&gt;#REF!,"Column "&amp;#REF!&amp;", "&amp;#REF!&amp;", "&amp;$A$36&amp;", Long length, "&amp;" Level "&amp;$C39&amp;";","")</f>
        <v>#REF!</v>
      </c>
      <c r="CH39" s="31">
        <f>IF(ROUND(H39,3)&lt;&gt;H39,"Column "&amp;#REF!&amp;", "&amp;H$16&amp;", "&amp;$A$36&amp;", Long length, "&amp;" Level "&amp;$C39&amp;";","")</f>
      </c>
      <c r="CI39" s="31">
        <f>IF(ROUND(I39,3)&lt;&gt;I39,"Column "&amp;#REF!&amp;", "&amp;I$16&amp;", "&amp;$A$36&amp;", Long length, "&amp;" Level "&amp;$C39&amp;";","")</f>
      </c>
      <c r="CJ39" s="31">
        <f>IF(ROUND(J39,3)&lt;&gt;J39,"Column "&amp;#REF!&amp;", "&amp;J$16&amp;", "&amp;$A$36&amp;", Long length, "&amp;" Level "&amp;$C39&amp;";","")</f>
      </c>
      <c r="CK39" s="31"/>
      <c r="CL39" s="31">
        <f>IF(ROUND(K39,3)&lt;&gt;K39,"Column "&amp;$K$9&amp;", "&amp;K$16&amp;", "&amp;$A$36&amp;", Long length, "&amp;" Level "&amp;$C39&amp;";","")</f>
      </c>
      <c r="CM39" s="31" t="e">
        <f>IF(ROUND(#REF!,3)&lt;&gt;#REF!,"Column "&amp;$K$9&amp;", "&amp;#REF!&amp;", "&amp;$A$36&amp;", Long length, "&amp;" Level "&amp;$C39&amp;";","")</f>
        <v>#REF!</v>
      </c>
      <c r="CN39" s="31">
        <f aca="true" t="shared" si="26" ref="CN39:CO41">IF(ROUND(L39,3)&lt;&gt;L39,"Column "&amp;$K$9&amp;", "&amp;L$16&amp;", "&amp;$A$36&amp;", Long length, "&amp;" Level "&amp;$C39&amp;";","")</f>
      </c>
      <c r="CO39" s="31">
        <f t="shared" si="26"/>
      </c>
      <c r="CP39" s="31"/>
      <c r="CQ39" s="31">
        <f aca="true" t="shared" si="27" ref="CQ39:CT41">IF(ROUND(T39,3)&lt;&gt;T39,"Column "&amp;$T$9&amp;", "&amp;T$16&amp;", "&amp;$A$36&amp;", Long length, "&amp;" Level "&amp;$C39&amp;";","")</f>
      </c>
      <c r="CR39" s="31">
        <f t="shared" si="27"/>
      </c>
      <c r="CS39" s="31">
        <f t="shared" si="27"/>
      </c>
      <c r="CT39" s="31">
        <f t="shared" si="27"/>
      </c>
      <c r="CU39" s="31"/>
      <c r="CV39" s="31" t="e">
        <f>IF(ROUND(#REF!,3)&lt;&gt;#REF!,"Column "&amp;#REF!&amp;", Wholly franchised-out to "&amp;#REF!&amp;", "&amp;$A$36&amp;", Long length, "&amp;" Level "&amp;$C39&amp;";","")</f>
        <v>#REF!</v>
      </c>
      <c r="CW39" s="31">
        <f>IF(ROUND(X39,3)&lt;&gt;X39,"Column "&amp;#REF!&amp;", Wholly franchised-out to "&amp;X$16&amp;", "&amp;$A$36&amp;", Long length, "&amp;" Level "&amp;$C39&amp;";","")</f>
      </c>
      <c r="CX39" s="31">
        <f>IF(ROUND(Y39,3)&lt;&gt;Y39,"Column "&amp;#REF!&amp;", Wholly franchised-out to "&amp;Y$16&amp;", "&amp;$A$36&amp;", Long length, "&amp;" Level "&amp;$C39&amp;";","")</f>
      </c>
      <c r="CY39" s="31"/>
      <c r="CZ39" s="31">
        <f>IF(ROUND(Z39,3)&lt;&gt;Z39,"Column "&amp;#REF!&amp;", Partially franchised-out to "&amp;Z$16&amp;", "&amp;$A$36&amp;", Long length, "&amp;" Level "&amp;$C39&amp;";","")</f>
      </c>
      <c r="DA39" s="31">
        <f>IF(ROUND(AA39,3)&lt;&gt;AA39,"Column "&amp;#REF!&amp;", Partially franchised-out to "&amp;AA$16&amp;", "&amp;$A$36&amp;", Long length, "&amp;" Level "&amp;$C39&amp;";","")</f>
      </c>
      <c r="DB39" s="31" t="e">
        <f>IF(ROUND(#REF!,3)&lt;&gt;#REF!,"Column "&amp;#REF!&amp;", Partially franchised-out to "&amp;#REF!&amp;", "&amp;$A$36&amp;", Long length, "&amp;" Level "&amp;$C39&amp;";","")</f>
        <v>#REF!</v>
      </c>
      <c r="DD39" s="31">
        <f>IF(ROUND(AB39,3)&lt;&gt;AB39,"Column "&amp;#REF!&amp;", As part of a consortium with "&amp;AB$16&amp;", "&amp;$A$36&amp;", Long length, "&amp;" Level "&amp;$C39&amp;";","")</f>
      </c>
      <c r="DE39" s="31">
        <f>IF(ROUND(AC39,3)&lt;&gt;AC39,"Column "&amp;#REF!&amp;", As part of a consortium with "&amp;AC$16&amp;", "&amp;$A$36&amp;", Long length, "&amp;" Level "&amp;$C39&amp;";","")</f>
      </c>
      <c r="DF39" s="31">
        <f>IF(ROUND(AD39,3)&lt;&gt;AD39,"Column "&amp;#REF!&amp;", As part of a consortium with "&amp;AD$16&amp;", "&amp;$A$36&amp;", Long length, "&amp;" Level "&amp;$C39&amp;";","")</f>
      </c>
    </row>
    <row r="40" spans="1:110" ht="12.75">
      <c r="A40" s="76"/>
      <c r="B40" s="102"/>
      <c r="C40" s="32" t="s">
        <v>47</v>
      </c>
      <c r="D40" s="333">
        <v>0</v>
      </c>
      <c r="E40" s="335">
        <v>0</v>
      </c>
      <c r="F40" s="335">
        <v>0</v>
      </c>
      <c r="G40" s="335">
        <v>0</v>
      </c>
      <c r="H40" s="333">
        <v>0</v>
      </c>
      <c r="I40" s="335">
        <v>0</v>
      </c>
      <c r="J40" s="335">
        <v>0</v>
      </c>
      <c r="K40" s="335">
        <v>0</v>
      </c>
      <c r="L40" s="333">
        <v>0</v>
      </c>
      <c r="M40" s="335">
        <v>0</v>
      </c>
      <c r="N40" s="335">
        <v>0</v>
      </c>
      <c r="O40" s="335">
        <v>0</v>
      </c>
      <c r="P40" s="225">
        <f t="shared" si="0"/>
        <v>0</v>
      </c>
      <c r="Q40" s="226">
        <f t="shared" si="1"/>
        <v>0</v>
      </c>
      <c r="R40" s="226">
        <f t="shared" si="2"/>
        <v>0</v>
      </c>
      <c r="S40" s="226">
        <f t="shared" si="3"/>
        <v>0</v>
      </c>
      <c r="T40" s="333">
        <v>0</v>
      </c>
      <c r="U40" s="335">
        <v>0</v>
      </c>
      <c r="V40" s="335">
        <v>0</v>
      </c>
      <c r="W40" s="335">
        <v>0</v>
      </c>
      <c r="X40" s="333">
        <v>0</v>
      </c>
      <c r="Y40" s="335">
        <v>0</v>
      </c>
      <c r="Z40" s="335">
        <v>0</v>
      </c>
      <c r="AA40" s="336">
        <v>0</v>
      </c>
      <c r="AB40" s="333">
        <v>0</v>
      </c>
      <c r="AC40" s="335">
        <v>0</v>
      </c>
      <c r="AD40" s="335">
        <v>0</v>
      </c>
      <c r="AE40" s="333">
        <v>0</v>
      </c>
      <c r="AF40" s="335">
        <v>0</v>
      </c>
      <c r="AG40" s="336">
        <v>0</v>
      </c>
      <c r="AH40" s="333">
        <v>0</v>
      </c>
      <c r="AI40" s="335">
        <v>0</v>
      </c>
      <c r="AJ40" s="338">
        <v>0</v>
      </c>
      <c r="AK40" s="54"/>
      <c r="AL40" s="54"/>
      <c r="AM40" s="54"/>
      <c r="AN40" s="217"/>
      <c r="AO40" s="54"/>
      <c r="AP40" s="54"/>
      <c r="AQ40" s="54"/>
      <c r="AR40" s="54"/>
      <c r="AS40" s="150"/>
      <c r="AT40" s="54"/>
      <c r="AU40" s="54"/>
      <c r="AV40" s="54"/>
      <c r="AW40" s="54"/>
      <c r="AX40" s="82"/>
      <c r="AY40" s="54"/>
      <c r="AZ40" s="54"/>
      <c r="BA40" s="54"/>
      <c r="BB40" s="54"/>
      <c r="BC40" s="82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CA40" s="31"/>
      <c r="CB40" s="31">
        <f t="shared" si="25"/>
      </c>
      <c r="CC40" s="31">
        <f t="shared" si="25"/>
      </c>
      <c r="CD40" s="31">
        <f t="shared" si="25"/>
      </c>
      <c r="CE40" s="31">
        <f>IF(ROUND(G40,3)&lt;&gt;G40,"Column "&amp;$D$9&amp;", "&amp;G$16&amp;", "&amp;$A$36&amp;", Long length, "&amp;" Level "&amp;$C40&amp;";","")</f>
      </c>
      <c r="CF40" s="31"/>
      <c r="CG40" s="31" t="e">
        <f>IF(ROUND(#REF!,3)&lt;&gt;#REF!,"Column "&amp;#REF!&amp;", "&amp;#REF!&amp;", "&amp;$A$36&amp;", Long length, "&amp;" Level "&amp;$C40&amp;";","")</f>
        <v>#REF!</v>
      </c>
      <c r="CH40" s="31">
        <f>IF(ROUND(H40,3)&lt;&gt;H40,"Column "&amp;#REF!&amp;", "&amp;H$16&amp;", "&amp;$A$36&amp;", Long length, "&amp;" Level "&amp;$C40&amp;";","")</f>
      </c>
      <c r="CI40" s="31">
        <f>IF(ROUND(I40,3)&lt;&gt;I40,"Column "&amp;#REF!&amp;", "&amp;I$16&amp;", "&amp;$A$36&amp;", Long length, "&amp;" Level "&amp;$C40&amp;";","")</f>
      </c>
      <c r="CJ40" s="31">
        <f>IF(ROUND(J40,3)&lt;&gt;J40,"Column "&amp;#REF!&amp;", "&amp;J$16&amp;", "&amp;$A$36&amp;", Long length, "&amp;" Level "&amp;$C40&amp;";","")</f>
      </c>
      <c r="CK40" s="31"/>
      <c r="CL40" s="31">
        <f>IF(ROUND(K40,3)&lt;&gt;K40,"Column "&amp;$K$9&amp;", "&amp;K$16&amp;", "&amp;$A$36&amp;", Long length, "&amp;" Level "&amp;$C40&amp;";","")</f>
      </c>
      <c r="CM40" s="31" t="e">
        <f>IF(ROUND(#REF!,3)&lt;&gt;#REF!,"Column "&amp;$K$9&amp;", "&amp;#REF!&amp;", "&amp;$A$36&amp;", Long length, "&amp;" Level "&amp;$C40&amp;";","")</f>
        <v>#REF!</v>
      </c>
      <c r="CN40" s="31">
        <f t="shared" si="26"/>
      </c>
      <c r="CO40" s="31">
        <f t="shared" si="26"/>
      </c>
      <c r="CP40" s="31"/>
      <c r="CQ40" s="31">
        <f t="shared" si="27"/>
      </c>
      <c r="CR40" s="31">
        <f t="shared" si="27"/>
      </c>
      <c r="CS40" s="31">
        <f t="shared" si="27"/>
      </c>
      <c r="CT40" s="31">
        <f t="shared" si="27"/>
      </c>
      <c r="CU40" s="31"/>
      <c r="CV40" s="31" t="e">
        <f>IF(ROUND(#REF!,3)&lt;&gt;#REF!,"Column "&amp;#REF!&amp;", Wholly franchised-out to "&amp;#REF!&amp;", "&amp;$A$36&amp;", Long length, "&amp;" Level "&amp;$C40&amp;";","")</f>
        <v>#REF!</v>
      </c>
      <c r="CW40" s="31">
        <f>IF(ROUND(X40,3)&lt;&gt;X40,"Column "&amp;#REF!&amp;", Wholly franchised-out to "&amp;X$16&amp;", "&amp;$A$36&amp;", Long length, "&amp;" Level "&amp;$C40&amp;";","")</f>
      </c>
      <c r="CX40" s="31">
        <f>IF(ROUND(Y40,3)&lt;&gt;Y40,"Column "&amp;#REF!&amp;", Wholly franchised-out to "&amp;Y$16&amp;", "&amp;$A$36&amp;", Long length, "&amp;" Level "&amp;$C40&amp;";","")</f>
      </c>
      <c r="CY40" s="31"/>
      <c r="CZ40" s="31">
        <f>IF(ROUND(Z40,3)&lt;&gt;Z40,"Column "&amp;#REF!&amp;", Partially franchised-out to "&amp;Z$16&amp;", "&amp;$A$36&amp;", Long length, "&amp;" Level "&amp;$C40&amp;";","")</f>
      </c>
      <c r="DA40" s="31">
        <f>IF(ROUND(AA40,3)&lt;&gt;AA40,"Column "&amp;#REF!&amp;", Partially franchised-out to "&amp;AA$16&amp;", "&amp;$A$36&amp;", Long length, "&amp;" Level "&amp;$C40&amp;";","")</f>
      </c>
      <c r="DB40" s="31" t="e">
        <f>IF(ROUND(#REF!,3)&lt;&gt;#REF!,"Column "&amp;#REF!&amp;", Partially franchised-out to "&amp;#REF!&amp;", "&amp;$A$36&amp;", Long length, "&amp;" Level "&amp;$C40&amp;";","")</f>
        <v>#REF!</v>
      </c>
      <c r="DD40" s="31">
        <f>IF(ROUND(AB40,3)&lt;&gt;AB40,"Column "&amp;#REF!&amp;", As part of a consortium with "&amp;AB$16&amp;", "&amp;$A$36&amp;", Long length, "&amp;" Level "&amp;$C40&amp;";","")</f>
      </c>
      <c r="DE40" s="31">
        <f>IF(ROUND(AC40,3)&lt;&gt;AC40,"Column "&amp;#REF!&amp;", As part of a consortium with "&amp;AC$16&amp;", "&amp;$A$36&amp;", Long length, "&amp;" Level "&amp;$C40&amp;";","")</f>
      </c>
      <c r="DF40" s="31">
        <f>IF(ROUND(AD40,3)&lt;&gt;AD40,"Column "&amp;#REF!&amp;", As part of a consortium with "&amp;AD$16&amp;", "&amp;$A$36&amp;", Long length, "&amp;" Level "&amp;$C40&amp;";","")</f>
      </c>
    </row>
    <row r="41" spans="1:110" ht="12.75">
      <c r="A41" s="76"/>
      <c r="B41" s="102"/>
      <c r="C41" s="32" t="s">
        <v>48</v>
      </c>
      <c r="D41" s="333">
        <v>0</v>
      </c>
      <c r="E41" s="335">
        <v>0</v>
      </c>
      <c r="F41" s="335">
        <v>0</v>
      </c>
      <c r="G41" s="335">
        <v>0</v>
      </c>
      <c r="H41" s="333">
        <v>0</v>
      </c>
      <c r="I41" s="335">
        <v>0</v>
      </c>
      <c r="J41" s="335">
        <v>0</v>
      </c>
      <c r="K41" s="335">
        <v>0</v>
      </c>
      <c r="L41" s="333">
        <v>0</v>
      </c>
      <c r="M41" s="335">
        <v>0</v>
      </c>
      <c r="N41" s="335">
        <v>0</v>
      </c>
      <c r="O41" s="335">
        <v>0</v>
      </c>
      <c r="P41" s="225">
        <f t="shared" si="0"/>
        <v>0</v>
      </c>
      <c r="Q41" s="226">
        <f t="shared" si="1"/>
        <v>0</v>
      </c>
      <c r="R41" s="226">
        <f t="shared" si="2"/>
        <v>0</v>
      </c>
      <c r="S41" s="226">
        <f t="shared" si="3"/>
        <v>0</v>
      </c>
      <c r="T41" s="333">
        <v>0</v>
      </c>
      <c r="U41" s="335">
        <v>0</v>
      </c>
      <c r="V41" s="335">
        <v>0</v>
      </c>
      <c r="W41" s="335">
        <v>0</v>
      </c>
      <c r="X41" s="333">
        <v>0</v>
      </c>
      <c r="Y41" s="335">
        <v>0</v>
      </c>
      <c r="Z41" s="335">
        <v>0</v>
      </c>
      <c r="AA41" s="336">
        <v>0</v>
      </c>
      <c r="AB41" s="333">
        <v>0</v>
      </c>
      <c r="AC41" s="335">
        <v>0</v>
      </c>
      <c r="AD41" s="335">
        <v>0</v>
      </c>
      <c r="AE41" s="333">
        <v>0</v>
      </c>
      <c r="AF41" s="335">
        <v>0</v>
      </c>
      <c r="AG41" s="336">
        <v>0</v>
      </c>
      <c r="AH41" s="333">
        <v>0</v>
      </c>
      <c r="AI41" s="335">
        <v>0</v>
      </c>
      <c r="AJ41" s="338">
        <v>0</v>
      </c>
      <c r="AK41" s="54"/>
      <c r="AL41" s="54"/>
      <c r="AM41" s="54"/>
      <c r="AN41" s="217"/>
      <c r="AO41" s="54"/>
      <c r="AP41" s="54"/>
      <c r="AQ41" s="54"/>
      <c r="AR41" s="54"/>
      <c r="AS41" s="150"/>
      <c r="AT41" s="54"/>
      <c r="AU41" s="54"/>
      <c r="AV41" s="54"/>
      <c r="AW41" s="54"/>
      <c r="AX41" s="82"/>
      <c r="AY41" s="54"/>
      <c r="AZ41" s="54"/>
      <c r="BA41" s="54"/>
      <c r="BB41" s="54"/>
      <c r="BC41" s="82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CA41" s="31"/>
      <c r="CB41" s="31">
        <f t="shared" si="25"/>
      </c>
      <c r="CC41" s="31">
        <f t="shared" si="25"/>
      </c>
      <c r="CD41" s="31">
        <f t="shared" si="25"/>
      </c>
      <c r="CE41" s="31">
        <f t="shared" si="25"/>
      </c>
      <c r="CF41" s="31"/>
      <c r="CG41" s="31" t="e">
        <f>IF(ROUND(#REF!,3)&lt;&gt;#REF!,"Column "&amp;#REF!&amp;", "&amp;#REF!&amp;", "&amp;$A$36&amp;", Long length, "&amp;" Level "&amp;$C41&amp;";","")</f>
        <v>#REF!</v>
      </c>
      <c r="CH41" s="31">
        <f>IF(ROUND(H41,3)&lt;&gt;H41,"Column "&amp;#REF!&amp;", "&amp;H$16&amp;", "&amp;$A$36&amp;", Long length, "&amp;" Level "&amp;$C41&amp;";","")</f>
      </c>
      <c r="CI41" s="31">
        <f>IF(ROUND(I41,3)&lt;&gt;I41,"Column "&amp;#REF!&amp;", "&amp;I$16&amp;", "&amp;$A$36&amp;", Long length, "&amp;" Level "&amp;$C41&amp;";","")</f>
      </c>
      <c r="CJ41" s="31">
        <f>IF(ROUND(J41,3)&lt;&gt;J41,"Column "&amp;#REF!&amp;", "&amp;J$16&amp;", "&amp;$A$36&amp;", Long length, "&amp;" Level "&amp;$C41&amp;";","")</f>
      </c>
      <c r="CK41" s="31"/>
      <c r="CL41" s="31">
        <f>IF(ROUND(K41,3)&lt;&gt;K41,"Column "&amp;$K$9&amp;", "&amp;K$16&amp;", "&amp;$A$36&amp;", Long length, "&amp;" Level "&amp;$C41&amp;";","")</f>
      </c>
      <c r="CM41" s="31" t="e">
        <f>IF(ROUND(#REF!,3)&lt;&gt;#REF!,"Column "&amp;$K$9&amp;", "&amp;#REF!&amp;", "&amp;$A$36&amp;", Long length, "&amp;" Level "&amp;$C41&amp;";","")</f>
        <v>#REF!</v>
      </c>
      <c r="CN41" s="31">
        <f t="shared" si="26"/>
      </c>
      <c r="CO41" s="31">
        <f t="shared" si="26"/>
      </c>
      <c r="CP41" s="31"/>
      <c r="CQ41" s="31">
        <f t="shared" si="27"/>
      </c>
      <c r="CR41" s="31">
        <f t="shared" si="27"/>
      </c>
      <c r="CS41" s="31">
        <f t="shared" si="27"/>
      </c>
      <c r="CT41" s="31">
        <f t="shared" si="27"/>
      </c>
      <c r="CU41" s="31"/>
      <c r="CV41" s="31" t="e">
        <f>IF(ROUND(#REF!,3)&lt;&gt;#REF!,"Column "&amp;#REF!&amp;", Wholly franchised-out to "&amp;#REF!&amp;", "&amp;$A$36&amp;", Long length, "&amp;" Level "&amp;$C41&amp;";","")</f>
        <v>#REF!</v>
      </c>
      <c r="CW41" s="31">
        <f>IF(ROUND(X41,3)&lt;&gt;X41,"Column "&amp;#REF!&amp;", Wholly franchised-out to "&amp;X$16&amp;", "&amp;$A$36&amp;", Long length, "&amp;" Level "&amp;$C41&amp;";","")</f>
      </c>
      <c r="CX41" s="31">
        <f>IF(ROUND(Y41,3)&lt;&gt;Y41,"Column "&amp;#REF!&amp;", Wholly franchised-out to "&amp;Y$16&amp;", "&amp;$A$36&amp;", Long length, "&amp;" Level "&amp;$C41&amp;";","")</f>
      </c>
      <c r="CY41" s="31"/>
      <c r="CZ41" s="31">
        <f>IF(ROUND(Z41,3)&lt;&gt;Z41,"Column "&amp;#REF!&amp;", Partially franchised-out to "&amp;Z$16&amp;", "&amp;$A$36&amp;", Long length, "&amp;" Level "&amp;$C41&amp;";","")</f>
      </c>
      <c r="DA41" s="31">
        <f>IF(ROUND(AA41,3)&lt;&gt;AA41,"Column "&amp;#REF!&amp;", Partially franchised-out to "&amp;AA$16&amp;", "&amp;$A$36&amp;", Long length, "&amp;" Level "&amp;$C41&amp;";","")</f>
      </c>
      <c r="DB41" s="31" t="e">
        <f>IF(ROUND(#REF!,3)&lt;&gt;#REF!,"Column "&amp;#REF!&amp;", Partially franchised-out to "&amp;#REF!&amp;", "&amp;$A$36&amp;", Long length, "&amp;" Level "&amp;$C41&amp;";","")</f>
        <v>#REF!</v>
      </c>
      <c r="DD41" s="31">
        <f>IF(ROUND(AB41,3)&lt;&gt;AB41,"Column "&amp;#REF!&amp;", As part of a consortium with "&amp;AB$16&amp;", "&amp;$A$36&amp;", Long length, "&amp;" Level "&amp;$C41&amp;";","")</f>
      </c>
      <c r="DE41" s="31">
        <f>IF(ROUND(AC41,3)&lt;&gt;AC41,"Column "&amp;#REF!&amp;", As part of a consortium with "&amp;AC$16&amp;", "&amp;$A$36&amp;", Long length, "&amp;" Level "&amp;$C41&amp;";","")</f>
      </c>
      <c r="DF41" s="31">
        <f>IF(ROUND(AD41,3)&lt;&gt;AD41,"Column "&amp;#REF!&amp;", As part of a consortium with "&amp;AD$16&amp;", "&amp;$A$36&amp;", Long length, "&amp;" Level "&amp;$C41&amp;";","")</f>
      </c>
    </row>
    <row r="42" spans="1:110" ht="12.75">
      <c r="A42" s="75" t="s">
        <v>61</v>
      </c>
      <c r="B42" s="104"/>
      <c r="C42" s="97" t="s">
        <v>45</v>
      </c>
      <c r="D42" s="337">
        <v>0</v>
      </c>
      <c r="E42" s="334">
        <v>0</v>
      </c>
      <c r="F42" s="334">
        <v>0</v>
      </c>
      <c r="G42" s="334">
        <v>0</v>
      </c>
      <c r="H42" s="337">
        <v>0</v>
      </c>
      <c r="I42" s="334">
        <v>0</v>
      </c>
      <c r="J42" s="334">
        <v>0</v>
      </c>
      <c r="K42" s="334">
        <v>0</v>
      </c>
      <c r="L42" s="337">
        <v>0</v>
      </c>
      <c r="M42" s="334">
        <v>0</v>
      </c>
      <c r="N42" s="334">
        <v>0</v>
      </c>
      <c r="O42" s="334">
        <v>0</v>
      </c>
      <c r="P42" s="232">
        <f t="shared" si="0"/>
        <v>0</v>
      </c>
      <c r="Q42" s="233">
        <f t="shared" si="1"/>
        <v>0</v>
      </c>
      <c r="R42" s="233">
        <f t="shared" si="2"/>
        <v>0</v>
      </c>
      <c r="S42" s="233">
        <f t="shared" si="3"/>
        <v>0</v>
      </c>
      <c r="T42" s="337">
        <v>0</v>
      </c>
      <c r="U42" s="334">
        <v>0</v>
      </c>
      <c r="V42" s="334">
        <v>0</v>
      </c>
      <c r="W42" s="334">
        <v>0</v>
      </c>
      <c r="X42" s="337">
        <v>0</v>
      </c>
      <c r="Y42" s="334">
        <v>0</v>
      </c>
      <c r="Z42" s="334">
        <v>0</v>
      </c>
      <c r="AA42" s="343">
        <v>0</v>
      </c>
      <c r="AB42" s="337">
        <v>0</v>
      </c>
      <c r="AC42" s="334">
        <v>0</v>
      </c>
      <c r="AD42" s="334">
        <v>0</v>
      </c>
      <c r="AE42" s="337">
        <v>0</v>
      </c>
      <c r="AF42" s="334">
        <v>0</v>
      </c>
      <c r="AG42" s="343">
        <v>0</v>
      </c>
      <c r="AH42" s="337">
        <v>0</v>
      </c>
      <c r="AI42" s="334">
        <v>0</v>
      </c>
      <c r="AJ42" s="344">
        <v>0</v>
      </c>
      <c r="AK42" s="54"/>
      <c r="AL42" s="54"/>
      <c r="AM42" s="54"/>
      <c r="AN42" s="217"/>
      <c r="AO42" s="54"/>
      <c r="AP42" s="54"/>
      <c r="AQ42" s="54"/>
      <c r="AR42" s="54"/>
      <c r="AS42" s="150"/>
      <c r="AT42" s="54"/>
      <c r="AU42" s="54"/>
      <c r="AV42" s="54"/>
      <c r="AW42" s="54"/>
      <c r="AX42" s="82"/>
      <c r="AY42" s="54"/>
      <c r="AZ42" s="54"/>
      <c r="BA42" s="54"/>
      <c r="BB42" s="54"/>
      <c r="BC42" s="82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CA42" s="31"/>
      <c r="CB42" s="31">
        <f aca="true" t="shared" si="28" ref="CB42:CE44">IF(ROUND(D42,3)&lt;&gt;D42,"Column "&amp;$D$9&amp;", "&amp;D$16&amp;", "&amp;$A$42&amp;", Standard length, "&amp;" Level "&amp;$C42&amp;";","")</f>
      </c>
      <c r="CC42" s="31">
        <f t="shared" si="28"/>
      </c>
      <c r="CD42" s="31">
        <f t="shared" si="28"/>
      </c>
      <c r="CE42" s="31">
        <f t="shared" si="28"/>
      </c>
      <c r="CF42" s="31"/>
      <c r="CG42" s="31" t="e">
        <f>IF(ROUND(#REF!,3)&lt;&gt;#REF!,"Column "&amp;#REF!&amp;", "&amp;#REF!&amp;", "&amp;$A$42&amp;", Standard length, "&amp;" Level "&amp;$C42&amp;";","")</f>
        <v>#REF!</v>
      </c>
      <c r="CH42" s="31">
        <f>IF(ROUND(H42,3)&lt;&gt;H42,"Column "&amp;#REF!&amp;", "&amp;H$16&amp;", "&amp;$A$42&amp;", Standard length, "&amp;" Level "&amp;$C42&amp;";","")</f>
      </c>
      <c r="CI42" s="31">
        <f>IF(ROUND(I42,3)&lt;&gt;I42,"Column "&amp;#REF!&amp;", "&amp;I$16&amp;", "&amp;$A$42&amp;", Standard length, "&amp;" Level "&amp;$C42&amp;";","")</f>
      </c>
      <c r="CJ42" s="31">
        <f>IF(ROUND(J42,3)&lt;&gt;J42,"Column "&amp;#REF!&amp;", "&amp;J$16&amp;", "&amp;$A$42&amp;", Standard length, "&amp;" Level "&amp;$C42&amp;";","")</f>
      </c>
      <c r="CK42" s="31"/>
      <c r="CL42" s="31">
        <f>IF(ROUND(K42,3)&lt;&gt;K42,"Column "&amp;$K$9&amp;", "&amp;K$16&amp;", "&amp;$A$42&amp;", Standard length, "&amp;" Level "&amp;$C42&amp;";","")</f>
      </c>
      <c r="CM42" s="31" t="e">
        <f>IF(ROUND(#REF!,3)&lt;&gt;#REF!,"Column "&amp;$K$9&amp;", "&amp;#REF!&amp;", "&amp;$A$42&amp;", Standard length, "&amp;" Level "&amp;$C42&amp;";","")</f>
        <v>#REF!</v>
      </c>
      <c r="CN42" s="31">
        <f aca="true" t="shared" si="29" ref="CN42:CO44">IF(ROUND(L42,3)&lt;&gt;L42,"Column "&amp;$K$9&amp;", "&amp;L$16&amp;", "&amp;$A$42&amp;", Standard length, "&amp;" Level "&amp;$C42&amp;";","")</f>
      </c>
      <c r="CO42" s="31">
        <f t="shared" si="29"/>
      </c>
      <c r="CP42" s="31"/>
      <c r="CQ42" s="31">
        <f aca="true" t="shared" si="30" ref="CQ42:CT44">IF(ROUND(T42,3)&lt;&gt;T42,"Column "&amp;$T$9&amp;", "&amp;T$16&amp;", "&amp;$A$42&amp;", Standard length, "&amp;" Level "&amp;$C42&amp;";","")</f>
      </c>
      <c r="CR42" s="31">
        <f t="shared" si="30"/>
      </c>
      <c r="CS42" s="31">
        <f t="shared" si="30"/>
      </c>
      <c r="CT42" s="31">
        <f t="shared" si="30"/>
      </c>
      <c r="CU42" s="31"/>
      <c r="CV42" s="31" t="e">
        <f>IF(ROUND(#REF!,3)&lt;&gt;#REF!,"Column "&amp;#REF!&amp;", Wholly franchised-out to "&amp;#REF!&amp;", "&amp;$A$42&amp;", Standard length, "&amp;" Level "&amp;$C42&amp;";","")</f>
        <v>#REF!</v>
      </c>
      <c r="CW42" s="31">
        <f>IF(ROUND(X42,3)&lt;&gt;X42,"Column "&amp;#REF!&amp;", Wholly franchised-out to "&amp;X$16&amp;", "&amp;$A$42&amp;", Standard length, "&amp;" Level "&amp;$C42&amp;";","")</f>
      </c>
      <c r="CX42" s="31">
        <f>IF(ROUND(Y42,3)&lt;&gt;Y42,"Column "&amp;#REF!&amp;", Wholly franchised-out to "&amp;Y$16&amp;", "&amp;$A$42&amp;", Standard length, "&amp;" Level "&amp;$C42&amp;";","")</f>
      </c>
      <c r="CY42" s="220"/>
      <c r="CZ42" s="31">
        <f>IF(ROUND(Z42,3)&lt;&gt;Z42,"Column "&amp;#REF!&amp;", Partially franchised-out to "&amp;Z$16&amp;", "&amp;$A$42&amp;", Standard length, "&amp;" Level "&amp;$C42&amp;";","")</f>
      </c>
      <c r="DA42" s="31">
        <f>IF(ROUND(AA42,3)&lt;&gt;AA42,"Column "&amp;#REF!&amp;", Partially franchised-out to "&amp;AA$16&amp;", "&amp;$A$42&amp;", Standard length, "&amp;" Level "&amp;$C42&amp;";","")</f>
      </c>
      <c r="DB42" s="31" t="e">
        <f>IF(ROUND(#REF!,3)&lt;&gt;#REF!,"Column "&amp;#REF!&amp;", Partially franchised-out to "&amp;#REF!&amp;", "&amp;$A$42&amp;", Standard length, "&amp;" Level "&amp;$C42&amp;";","")</f>
        <v>#REF!</v>
      </c>
      <c r="DD42" s="31">
        <f>IF(ROUND(AB42,3)&lt;&gt;AB42,"Column "&amp;#REF!&amp;", As part of a consortium with "&amp;AB$16&amp;", "&amp;$A$42&amp;", Standard length, "&amp;" Level "&amp;$C42&amp;";","")</f>
      </c>
      <c r="DE42" s="31">
        <f>IF(ROUND(AC42,3)&lt;&gt;AC42,"Column "&amp;#REF!&amp;", As part of a consortium with "&amp;AC$16&amp;", "&amp;$A$42&amp;", Standard length, "&amp;" Level "&amp;$C42&amp;";","")</f>
      </c>
      <c r="DF42" s="31">
        <f>IF(ROUND(AD42,3)&lt;&gt;AD42,"Column "&amp;#REF!&amp;", As part of a consortium with "&amp;AD$16&amp;", "&amp;$A$42&amp;", Standard length, "&amp;" Level "&amp;$C42&amp;";","")</f>
      </c>
    </row>
    <row r="43" spans="1:110" ht="12.75">
      <c r="A43" s="76"/>
      <c r="B43" s="102"/>
      <c r="C43" s="32" t="s">
        <v>47</v>
      </c>
      <c r="D43" s="333">
        <v>0</v>
      </c>
      <c r="E43" s="335">
        <v>0</v>
      </c>
      <c r="F43" s="335">
        <v>0</v>
      </c>
      <c r="G43" s="335">
        <v>0</v>
      </c>
      <c r="H43" s="333">
        <v>0</v>
      </c>
      <c r="I43" s="335">
        <v>0</v>
      </c>
      <c r="J43" s="335">
        <v>0</v>
      </c>
      <c r="K43" s="335">
        <v>0</v>
      </c>
      <c r="L43" s="333">
        <v>0</v>
      </c>
      <c r="M43" s="335">
        <v>0</v>
      </c>
      <c r="N43" s="335">
        <v>0</v>
      </c>
      <c r="O43" s="335">
        <v>0</v>
      </c>
      <c r="P43" s="225">
        <f t="shared" si="0"/>
        <v>0</v>
      </c>
      <c r="Q43" s="226">
        <f t="shared" si="1"/>
        <v>0</v>
      </c>
      <c r="R43" s="226">
        <f t="shared" si="2"/>
        <v>0</v>
      </c>
      <c r="S43" s="226">
        <f t="shared" si="3"/>
        <v>0</v>
      </c>
      <c r="T43" s="333">
        <v>0</v>
      </c>
      <c r="U43" s="335">
        <v>0</v>
      </c>
      <c r="V43" s="335">
        <v>0</v>
      </c>
      <c r="W43" s="335">
        <v>0</v>
      </c>
      <c r="X43" s="333">
        <v>0</v>
      </c>
      <c r="Y43" s="335">
        <v>0</v>
      </c>
      <c r="Z43" s="335">
        <v>0</v>
      </c>
      <c r="AA43" s="336">
        <v>0</v>
      </c>
      <c r="AB43" s="333">
        <v>0</v>
      </c>
      <c r="AC43" s="335">
        <v>0</v>
      </c>
      <c r="AD43" s="335">
        <v>0</v>
      </c>
      <c r="AE43" s="333">
        <v>0</v>
      </c>
      <c r="AF43" s="335">
        <v>0</v>
      </c>
      <c r="AG43" s="336">
        <v>0</v>
      </c>
      <c r="AH43" s="333">
        <v>0</v>
      </c>
      <c r="AI43" s="335">
        <v>0</v>
      </c>
      <c r="AJ43" s="338">
        <v>0</v>
      </c>
      <c r="AK43" s="54"/>
      <c r="AL43" s="54"/>
      <c r="AM43" s="54"/>
      <c r="AN43" s="217"/>
      <c r="AO43" s="54"/>
      <c r="AP43" s="54"/>
      <c r="AQ43" s="54"/>
      <c r="AR43" s="54"/>
      <c r="AS43" s="150"/>
      <c r="AT43" s="54"/>
      <c r="AU43" s="54"/>
      <c r="AV43" s="54"/>
      <c r="AW43" s="54"/>
      <c r="AX43" s="82"/>
      <c r="AY43" s="54"/>
      <c r="AZ43" s="54"/>
      <c r="BA43" s="54"/>
      <c r="BB43" s="54"/>
      <c r="BC43" s="82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CA43" s="31"/>
      <c r="CB43" s="31">
        <f t="shared" si="28"/>
      </c>
      <c r="CC43" s="31">
        <f t="shared" si="28"/>
      </c>
      <c r="CD43" s="31">
        <f t="shared" si="28"/>
      </c>
      <c r="CE43" s="31">
        <f t="shared" si="28"/>
      </c>
      <c r="CF43" s="31"/>
      <c r="CG43" s="31" t="e">
        <f>IF(ROUND(#REF!,3)&lt;&gt;#REF!,"Column "&amp;#REF!&amp;", "&amp;#REF!&amp;", "&amp;$A$42&amp;", Standard length, "&amp;" Level "&amp;$C43&amp;";","")</f>
        <v>#REF!</v>
      </c>
      <c r="CH43" s="31">
        <f>IF(ROUND(H43,3)&lt;&gt;H43,"Column "&amp;#REF!&amp;", "&amp;H$16&amp;", "&amp;$A$42&amp;", Standard length, "&amp;" Level "&amp;$C43&amp;";","")</f>
      </c>
      <c r="CI43" s="31">
        <f>IF(ROUND(I43,3)&lt;&gt;I43,"Column "&amp;#REF!&amp;", "&amp;I$16&amp;", "&amp;$A$42&amp;", Standard length, "&amp;" Level "&amp;$C43&amp;";","")</f>
      </c>
      <c r="CJ43" s="31">
        <f>IF(ROUND(J43,3)&lt;&gt;J43,"Column "&amp;#REF!&amp;", "&amp;J$16&amp;", "&amp;$A$42&amp;", Standard length, "&amp;" Level "&amp;$C43&amp;";","")</f>
      </c>
      <c r="CK43" s="31"/>
      <c r="CL43" s="31">
        <f>IF(ROUND(K43,3)&lt;&gt;K43,"Column "&amp;$K$9&amp;", "&amp;K$16&amp;", "&amp;$A$42&amp;", Standard length, "&amp;" Level "&amp;$C43&amp;";","")</f>
      </c>
      <c r="CM43" s="31" t="e">
        <f>IF(ROUND(#REF!,3)&lt;&gt;#REF!,"Column "&amp;$K$9&amp;", "&amp;#REF!&amp;", "&amp;$A$42&amp;", Standard length, "&amp;" Level "&amp;$C43&amp;";","")</f>
        <v>#REF!</v>
      </c>
      <c r="CN43" s="31">
        <f t="shared" si="29"/>
      </c>
      <c r="CO43" s="31">
        <f t="shared" si="29"/>
      </c>
      <c r="CP43" s="31"/>
      <c r="CQ43" s="31">
        <f t="shared" si="30"/>
      </c>
      <c r="CR43" s="31">
        <f t="shared" si="30"/>
      </c>
      <c r="CS43" s="31">
        <f t="shared" si="30"/>
      </c>
      <c r="CT43" s="31">
        <f t="shared" si="30"/>
      </c>
      <c r="CU43" s="31"/>
      <c r="CV43" s="31" t="e">
        <f>IF(ROUND(#REF!,3)&lt;&gt;#REF!,"Column "&amp;#REF!&amp;", Wholly franchised-out to "&amp;#REF!&amp;", "&amp;$A$42&amp;", Standard length, "&amp;" Level "&amp;$C43&amp;";","")</f>
        <v>#REF!</v>
      </c>
      <c r="CW43" s="31">
        <f>IF(ROUND(X43,3)&lt;&gt;X43,"Column "&amp;#REF!&amp;", Wholly franchised-out to "&amp;X$16&amp;", "&amp;$A$42&amp;", Standard length, "&amp;" Level "&amp;$C43&amp;";","")</f>
      </c>
      <c r="CX43" s="31">
        <f>IF(ROUND(Y43,3)&lt;&gt;Y43,"Column "&amp;#REF!&amp;", Wholly franchised-out to "&amp;Y$16&amp;", "&amp;$A$42&amp;", Standard length, "&amp;" Level "&amp;$C43&amp;";","")</f>
      </c>
      <c r="CY43" s="31"/>
      <c r="CZ43" s="31">
        <f>IF(ROUND(Z43,3)&lt;&gt;Z43,"Column "&amp;#REF!&amp;", Partially franchised-out to "&amp;Z$16&amp;", "&amp;$A$42&amp;", Standard length, "&amp;" Level "&amp;$C43&amp;";","")</f>
      </c>
      <c r="DA43" s="31">
        <f>IF(ROUND(AA43,3)&lt;&gt;AA43,"Column "&amp;#REF!&amp;", Partially franchised-out to "&amp;AA$16&amp;", "&amp;$A$42&amp;", Standard length, "&amp;" Level "&amp;$C43&amp;";","")</f>
      </c>
      <c r="DB43" s="31" t="e">
        <f>IF(ROUND(#REF!,3)&lt;&gt;#REF!,"Column "&amp;#REF!&amp;", Partially franchised-out to "&amp;#REF!&amp;", "&amp;$A$42&amp;", Standard length, "&amp;" Level "&amp;$C43&amp;";","")</f>
        <v>#REF!</v>
      </c>
      <c r="DD43" s="31">
        <f>IF(ROUND(AB43,3)&lt;&gt;AB43,"Column "&amp;#REF!&amp;", As part of a consortium with "&amp;AB$16&amp;", "&amp;$A$42&amp;", Standard length, "&amp;" Level "&amp;$C43&amp;";","")</f>
      </c>
      <c r="DE43" s="31">
        <f>IF(ROUND(AC43,3)&lt;&gt;AC43,"Column "&amp;#REF!&amp;", As part of a consortium with "&amp;AC$16&amp;", "&amp;$A$42&amp;", Standard length, "&amp;" Level "&amp;$C43&amp;";","")</f>
      </c>
      <c r="DF43" s="31">
        <f>IF(ROUND(AD43,3)&lt;&gt;AD43,"Column "&amp;#REF!&amp;", As part of a consortium with "&amp;AD$16&amp;", "&amp;$A$42&amp;", Standard length, "&amp;" Level "&amp;$C43&amp;";","")</f>
      </c>
    </row>
    <row r="44" spans="1:110" ht="12.75">
      <c r="A44" s="76"/>
      <c r="B44" s="102"/>
      <c r="C44" s="32" t="s">
        <v>48</v>
      </c>
      <c r="D44" s="333">
        <v>0</v>
      </c>
      <c r="E44" s="335">
        <v>0</v>
      </c>
      <c r="F44" s="335">
        <v>0</v>
      </c>
      <c r="G44" s="335">
        <v>0</v>
      </c>
      <c r="H44" s="333">
        <v>0</v>
      </c>
      <c r="I44" s="335">
        <v>0</v>
      </c>
      <c r="J44" s="335">
        <v>0</v>
      </c>
      <c r="K44" s="335">
        <v>0</v>
      </c>
      <c r="L44" s="333">
        <v>0</v>
      </c>
      <c r="M44" s="335">
        <v>0</v>
      </c>
      <c r="N44" s="335">
        <v>0</v>
      </c>
      <c r="O44" s="335">
        <v>0</v>
      </c>
      <c r="P44" s="225">
        <f t="shared" si="0"/>
        <v>0</v>
      </c>
      <c r="Q44" s="226">
        <f t="shared" si="1"/>
        <v>0</v>
      </c>
      <c r="R44" s="226">
        <f t="shared" si="2"/>
        <v>0</v>
      </c>
      <c r="S44" s="226">
        <f t="shared" si="3"/>
        <v>0</v>
      </c>
      <c r="T44" s="333">
        <v>0</v>
      </c>
      <c r="U44" s="335">
        <v>0</v>
      </c>
      <c r="V44" s="335">
        <v>0</v>
      </c>
      <c r="W44" s="335">
        <v>0</v>
      </c>
      <c r="X44" s="333">
        <v>0</v>
      </c>
      <c r="Y44" s="335">
        <v>0</v>
      </c>
      <c r="Z44" s="335">
        <v>0</v>
      </c>
      <c r="AA44" s="336">
        <v>0</v>
      </c>
      <c r="AB44" s="333">
        <v>0</v>
      </c>
      <c r="AC44" s="335">
        <v>0</v>
      </c>
      <c r="AD44" s="335">
        <v>0</v>
      </c>
      <c r="AE44" s="333">
        <v>0</v>
      </c>
      <c r="AF44" s="335">
        <v>0</v>
      </c>
      <c r="AG44" s="336">
        <v>0</v>
      </c>
      <c r="AH44" s="333">
        <v>0</v>
      </c>
      <c r="AI44" s="335">
        <v>0</v>
      </c>
      <c r="AJ44" s="338">
        <v>0</v>
      </c>
      <c r="AK44" s="54"/>
      <c r="AL44" s="54"/>
      <c r="AM44" s="54"/>
      <c r="AN44" s="217"/>
      <c r="AO44" s="54"/>
      <c r="AP44" s="54"/>
      <c r="AQ44" s="54"/>
      <c r="AR44" s="54"/>
      <c r="AS44" s="150"/>
      <c r="AT44" s="54"/>
      <c r="AU44" s="54"/>
      <c r="AV44" s="54"/>
      <c r="AW44" s="54"/>
      <c r="AX44" s="82"/>
      <c r="AY44" s="54"/>
      <c r="AZ44" s="54"/>
      <c r="BA44" s="54"/>
      <c r="BB44" s="54"/>
      <c r="BC44" s="82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CA44" s="31"/>
      <c r="CB44" s="31">
        <f t="shared" si="28"/>
      </c>
      <c r="CC44" s="31">
        <f t="shared" si="28"/>
      </c>
      <c r="CD44" s="31">
        <f t="shared" si="28"/>
      </c>
      <c r="CE44" s="31">
        <f t="shared" si="28"/>
      </c>
      <c r="CF44" s="31"/>
      <c r="CG44" s="31" t="e">
        <f>IF(ROUND(#REF!,3)&lt;&gt;#REF!,"Column "&amp;#REF!&amp;", "&amp;#REF!&amp;", "&amp;$A$42&amp;", Standard length, "&amp;" Level "&amp;$C44&amp;";","")</f>
        <v>#REF!</v>
      </c>
      <c r="CH44" s="31">
        <f>IF(ROUND(H44,3)&lt;&gt;H44,"Column "&amp;#REF!&amp;", "&amp;H$16&amp;", "&amp;$A$42&amp;", Standard length, "&amp;" Level "&amp;$C44&amp;";","")</f>
      </c>
      <c r="CI44" s="31">
        <f>IF(ROUND(I44,3)&lt;&gt;I44,"Column "&amp;#REF!&amp;", "&amp;I$16&amp;", "&amp;$A$42&amp;", Standard length, "&amp;" Level "&amp;$C44&amp;";","")</f>
      </c>
      <c r="CJ44" s="31">
        <f>IF(ROUND(J44,3)&lt;&gt;J44,"Column "&amp;#REF!&amp;", "&amp;J$16&amp;", "&amp;$A$42&amp;", Standard length, "&amp;" Level "&amp;$C44&amp;";","")</f>
      </c>
      <c r="CK44" s="31"/>
      <c r="CL44" s="31">
        <f>IF(ROUND(K44,3)&lt;&gt;K44,"Column "&amp;$K$9&amp;", "&amp;K$16&amp;", "&amp;$A$42&amp;", Standard length, "&amp;" Level "&amp;$C44&amp;";","")</f>
      </c>
      <c r="CM44" s="31" t="e">
        <f>IF(ROUND(#REF!,3)&lt;&gt;#REF!,"Column "&amp;$K$9&amp;", "&amp;#REF!&amp;", "&amp;$A$42&amp;", Standard length, "&amp;" Level "&amp;$C44&amp;";","")</f>
        <v>#REF!</v>
      </c>
      <c r="CN44" s="31">
        <f t="shared" si="29"/>
      </c>
      <c r="CO44" s="31">
        <f t="shared" si="29"/>
      </c>
      <c r="CP44" s="31"/>
      <c r="CQ44" s="31">
        <f t="shared" si="30"/>
      </c>
      <c r="CR44" s="31">
        <f t="shared" si="30"/>
      </c>
      <c r="CS44" s="31">
        <f t="shared" si="30"/>
      </c>
      <c r="CT44" s="31">
        <f t="shared" si="30"/>
      </c>
      <c r="CU44" s="31"/>
      <c r="CV44" s="31" t="e">
        <f>IF(ROUND(#REF!,3)&lt;&gt;#REF!,"Column "&amp;#REF!&amp;", Wholly franchised-out to "&amp;#REF!&amp;", "&amp;$A$42&amp;", Standard length, "&amp;" Level "&amp;$C44&amp;";","")</f>
        <v>#REF!</v>
      </c>
      <c r="CW44" s="31">
        <f>IF(ROUND(X44,3)&lt;&gt;X44,"Column "&amp;#REF!&amp;", Wholly franchised-out to "&amp;X$16&amp;", "&amp;$A$42&amp;", Standard length, "&amp;" Level "&amp;$C44&amp;";","")</f>
      </c>
      <c r="CX44" s="31">
        <f>IF(ROUND(Y44,3)&lt;&gt;Y44,"Column "&amp;#REF!&amp;", Wholly franchised-out to "&amp;Y$16&amp;", "&amp;$A$42&amp;", Standard length, "&amp;" Level "&amp;$C44&amp;";","")</f>
      </c>
      <c r="CY44" s="31"/>
      <c r="CZ44" s="31">
        <f>IF(ROUND(Z44,3)&lt;&gt;Z44,"Column "&amp;#REF!&amp;", Partially franchised-out to "&amp;Z$16&amp;", "&amp;$A$42&amp;", Standard length, "&amp;" Level "&amp;$C44&amp;";","")</f>
      </c>
      <c r="DA44" s="31">
        <f>IF(ROUND(AA44,3)&lt;&gt;AA44,"Column "&amp;#REF!&amp;", Partially franchised-out to "&amp;AA$16&amp;", "&amp;$A$42&amp;", Standard length, "&amp;" Level "&amp;$C44&amp;";","")</f>
      </c>
      <c r="DB44" s="31" t="e">
        <f>IF(ROUND(#REF!,3)&lt;&gt;#REF!,"Column "&amp;#REF!&amp;", Partially franchised-out to "&amp;#REF!&amp;", "&amp;$A$42&amp;", Standard length, "&amp;" Level "&amp;$C44&amp;";","")</f>
        <v>#REF!</v>
      </c>
      <c r="DD44" s="31">
        <f>IF(ROUND(AB44,3)&lt;&gt;AB44,"Column "&amp;#REF!&amp;", As part of a consortium with "&amp;AB$16&amp;", "&amp;$A$42&amp;", Standard length, "&amp;" Level "&amp;$C44&amp;";","")</f>
      </c>
      <c r="DE44" s="31">
        <f>IF(ROUND(AC44,3)&lt;&gt;AC44,"Column "&amp;#REF!&amp;", As part of a consortium with "&amp;AC$16&amp;", "&amp;$A$42&amp;", Standard length, "&amp;" Level "&amp;$C44&amp;";","")</f>
      </c>
      <c r="DF44" s="31">
        <f>IF(ROUND(AD44,3)&lt;&gt;AD44,"Column "&amp;#REF!&amp;", As part of a consortium with "&amp;AD$16&amp;", "&amp;$A$42&amp;", Standard length, "&amp;" Level "&amp;$C44&amp;";","")</f>
      </c>
    </row>
    <row r="45" spans="1:110" ht="12.75">
      <c r="A45" s="76"/>
      <c r="B45" s="103" t="s">
        <v>49</v>
      </c>
      <c r="C45" s="101" t="s">
        <v>45</v>
      </c>
      <c r="D45" s="339">
        <v>0</v>
      </c>
      <c r="E45" s="340">
        <v>0</v>
      </c>
      <c r="F45" s="340">
        <v>0</v>
      </c>
      <c r="G45" s="340">
        <v>0</v>
      </c>
      <c r="H45" s="339">
        <v>0</v>
      </c>
      <c r="I45" s="340">
        <v>0</v>
      </c>
      <c r="J45" s="340">
        <v>0</v>
      </c>
      <c r="K45" s="340">
        <v>0</v>
      </c>
      <c r="L45" s="339">
        <v>0</v>
      </c>
      <c r="M45" s="340">
        <v>0</v>
      </c>
      <c r="N45" s="340">
        <v>0</v>
      </c>
      <c r="O45" s="340">
        <v>0</v>
      </c>
      <c r="P45" s="229">
        <f t="shared" si="0"/>
        <v>0</v>
      </c>
      <c r="Q45" s="230">
        <f t="shared" si="1"/>
        <v>0</v>
      </c>
      <c r="R45" s="230">
        <f t="shared" si="2"/>
        <v>0</v>
      </c>
      <c r="S45" s="230">
        <f t="shared" si="3"/>
        <v>0</v>
      </c>
      <c r="T45" s="339">
        <v>0</v>
      </c>
      <c r="U45" s="340">
        <v>0</v>
      </c>
      <c r="V45" s="340">
        <v>0</v>
      </c>
      <c r="W45" s="340">
        <v>0</v>
      </c>
      <c r="X45" s="339">
        <v>0</v>
      </c>
      <c r="Y45" s="340">
        <v>0</v>
      </c>
      <c r="Z45" s="340">
        <v>0</v>
      </c>
      <c r="AA45" s="341">
        <v>0</v>
      </c>
      <c r="AB45" s="339">
        <v>0</v>
      </c>
      <c r="AC45" s="340">
        <v>0</v>
      </c>
      <c r="AD45" s="340">
        <v>0</v>
      </c>
      <c r="AE45" s="339">
        <v>0</v>
      </c>
      <c r="AF45" s="340">
        <v>0</v>
      </c>
      <c r="AG45" s="341">
        <v>0</v>
      </c>
      <c r="AH45" s="339">
        <v>0</v>
      </c>
      <c r="AI45" s="340">
        <v>0</v>
      </c>
      <c r="AJ45" s="342">
        <v>0</v>
      </c>
      <c r="AK45" s="54"/>
      <c r="AL45" s="54"/>
      <c r="AM45" s="54"/>
      <c r="AN45" s="217"/>
      <c r="AO45" s="54"/>
      <c r="AP45" s="54"/>
      <c r="AQ45" s="54"/>
      <c r="AR45" s="54"/>
      <c r="AS45" s="150"/>
      <c r="AT45" s="54"/>
      <c r="AU45" s="54"/>
      <c r="AV45" s="54"/>
      <c r="AW45" s="54"/>
      <c r="AX45" s="82"/>
      <c r="AY45" s="54"/>
      <c r="AZ45" s="54"/>
      <c r="BA45" s="54"/>
      <c r="BB45" s="54"/>
      <c r="BC45" s="82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CA45" s="31"/>
      <c r="CB45" s="31">
        <f aca="true" t="shared" si="31" ref="CB45:CE47">IF(ROUND(D45,3)&lt;&gt;D45,"Column "&amp;$D$9&amp;", "&amp;D$16&amp;", "&amp;$A$42&amp;", Long length, "&amp;" Level "&amp;$C45&amp;";","")</f>
      </c>
      <c r="CC45" s="31">
        <f>IF(ROUND(E45,3)&lt;&gt;E45,"Column "&amp;$D$9&amp;", "&amp;E$16&amp;", "&amp;$A$42&amp;", Long length, "&amp;" Level "&amp;$C45&amp;";","")</f>
      </c>
      <c r="CD45" s="31">
        <f t="shared" si="31"/>
      </c>
      <c r="CE45" s="31">
        <f t="shared" si="31"/>
      </c>
      <c r="CF45" s="82"/>
      <c r="CG45" s="31" t="e">
        <f>IF(ROUND(#REF!,3)&lt;&gt;#REF!,"Column "&amp;#REF!&amp;", "&amp;#REF!&amp;", "&amp;$A$42&amp;", Long length, "&amp;" Level "&amp;$C45&amp;";","")</f>
        <v>#REF!</v>
      </c>
      <c r="CH45" s="31">
        <f>IF(ROUND(H45,3)&lt;&gt;H45,"Column "&amp;#REF!&amp;", "&amp;H$16&amp;", "&amp;$A$42&amp;", Long length, "&amp;" Level "&amp;$C45&amp;";","")</f>
      </c>
      <c r="CI45" s="31">
        <f>IF(ROUND(I45,3)&lt;&gt;I45,"Column "&amp;#REF!&amp;", "&amp;I$16&amp;", "&amp;$A$42&amp;", Long length, "&amp;" Level "&amp;$C45&amp;";","")</f>
      </c>
      <c r="CJ45" s="31">
        <f>IF(ROUND(J45,3)&lt;&gt;J45,"Column "&amp;#REF!&amp;", "&amp;J$16&amp;", "&amp;$A$42&amp;", Long length, "&amp;" Level "&amp;$C45&amp;";","")</f>
      </c>
      <c r="CK45" s="82"/>
      <c r="CL45" s="31">
        <f>IF(ROUND(K45,3)&lt;&gt;K45,"Column "&amp;$K$9&amp;", "&amp;K$16&amp;", "&amp;$A$42&amp;", Long length, "&amp;" Level "&amp;$C45&amp;";","")</f>
      </c>
      <c r="CM45" s="31" t="e">
        <f>IF(ROUND(#REF!,3)&lt;&gt;#REF!,"Column "&amp;$K$9&amp;", "&amp;#REF!&amp;", "&amp;$A$42&amp;", Long length, "&amp;" Level "&amp;$C45&amp;";","")</f>
        <v>#REF!</v>
      </c>
      <c r="CN45" s="31">
        <f aca="true" t="shared" si="32" ref="CN45:CO47">IF(ROUND(L45,3)&lt;&gt;L45,"Column "&amp;$K$9&amp;", "&amp;L$16&amp;", "&amp;$A$42&amp;", Long length, "&amp;" Level "&amp;$C45&amp;";","")</f>
      </c>
      <c r="CO45" s="31">
        <f t="shared" si="32"/>
      </c>
      <c r="CP45" s="82"/>
      <c r="CQ45" s="31">
        <f aca="true" t="shared" si="33" ref="CQ45:CT47">IF(ROUND(T45,3)&lt;&gt;T45,"Column "&amp;$T$9&amp;", "&amp;T$16&amp;", "&amp;$A$42&amp;", Long length, "&amp;" Level "&amp;$C45&amp;";","")</f>
      </c>
      <c r="CR45" s="31">
        <f t="shared" si="33"/>
      </c>
      <c r="CS45" s="31">
        <f t="shared" si="33"/>
      </c>
      <c r="CT45" s="31">
        <f t="shared" si="33"/>
      </c>
      <c r="CU45" s="82"/>
      <c r="CV45" s="31" t="e">
        <f>IF(ROUND(#REF!,3)&lt;&gt;#REF!,"Column "&amp;#REF!&amp;", Wholly franchised-out to "&amp;#REF!&amp;", "&amp;$A$42&amp;", Long length, "&amp;" Level "&amp;$C45&amp;";","")</f>
        <v>#REF!</v>
      </c>
      <c r="CW45" s="31">
        <f>IF(ROUND(X45,3)&lt;&gt;X45,"Column "&amp;#REF!&amp;", Wholly franchised-out to "&amp;X$16&amp;", "&amp;$A$42&amp;", Long length, "&amp;" Level "&amp;$C45&amp;";","")</f>
      </c>
      <c r="CX45" s="31">
        <f>IF(ROUND(Y45,3)&lt;&gt;Y45,"Column "&amp;#REF!&amp;", Wholly franchised-out to "&amp;Y$16&amp;", "&amp;$A$42&amp;", Long length, "&amp;" Level "&amp;$C45&amp;";","")</f>
      </c>
      <c r="CY45" s="31"/>
      <c r="CZ45" s="31">
        <f>IF(ROUND(Z45,3)&lt;&gt;Z45,"Column "&amp;#REF!&amp;", Partially franchised-out to "&amp;Z$16&amp;", "&amp;$A$42&amp;", Long length, "&amp;" Level "&amp;$C45&amp;";","")</f>
      </c>
      <c r="DA45" s="31">
        <f>IF(ROUND(AA45,3)&lt;&gt;AA45,"Column "&amp;#REF!&amp;", Partially franchised-out to "&amp;AA$16&amp;", "&amp;$A$42&amp;", Long length, "&amp;" Level "&amp;$C45&amp;";","")</f>
      </c>
      <c r="DB45" s="31" t="e">
        <f>IF(ROUND(#REF!,3)&lt;&gt;#REF!,"Column "&amp;#REF!&amp;", Partially franchised-out to "&amp;#REF!&amp;", "&amp;$A$42&amp;", Long length, "&amp;" Level "&amp;$C45&amp;";","")</f>
        <v>#REF!</v>
      </c>
      <c r="DD45" s="31">
        <f>IF(ROUND(AB45,3)&lt;&gt;AB45,"Column "&amp;#REF!&amp;", As part of a consortium with "&amp;AB$16&amp;", "&amp;$A$42&amp;", Long length, "&amp;" Level "&amp;$C45&amp;";","")</f>
      </c>
      <c r="DE45" s="31">
        <f>IF(ROUND(AC45,3)&lt;&gt;AC45,"Column "&amp;#REF!&amp;", As part of a consortium with "&amp;AC$16&amp;", "&amp;$A$42&amp;", Long length, "&amp;" Level "&amp;$C45&amp;";","")</f>
      </c>
      <c r="DF45" s="31">
        <f>IF(ROUND(AD45,3)&lt;&gt;AD45,"Column "&amp;#REF!&amp;", As part of a consortium with "&amp;AD$16&amp;", "&amp;$A$42&amp;", Long length, "&amp;" Level "&amp;$C45&amp;";","")</f>
      </c>
    </row>
    <row r="46" spans="1:110" ht="12.75">
      <c r="A46" s="76"/>
      <c r="B46" s="102"/>
      <c r="C46" s="32" t="s">
        <v>47</v>
      </c>
      <c r="D46" s="333">
        <v>0</v>
      </c>
      <c r="E46" s="335">
        <v>0</v>
      </c>
      <c r="F46" s="335">
        <v>0</v>
      </c>
      <c r="G46" s="335">
        <v>0</v>
      </c>
      <c r="H46" s="333">
        <v>0</v>
      </c>
      <c r="I46" s="335">
        <v>0</v>
      </c>
      <c r="J46" s="335">
        <v>0</v>
      </c>
      <c r="K46" s="335">
        <v>0</v>
      </c>
      <c r="L46" s="333">
        <v>0</v>
      </c>
      <c r="M46" s="335">
        <v>0</v>
      </c>
      <c r="N46" s="335">
        <v>0</v>
      </c>
      <c r="O46" s="335">
        <v>0</v>
      </c>
      <c r="P46" s="225">
        <f t="shared" si="0"/>
        <v>0</v>
      </c>
      <c r="Q46" s="226">
        <f t="shared" si="1"/>
        <v>0</v>
      </c>
      <c r="R46" s="226">
        <f t="shared" si="2"/>
        <v>0</v>
      </c>
      <c r="S46" s="226">
        <f t="shared" si="3"/>
        <v>0</v>
      </c>
      <c r="T46" s="333">
        <v>0</v>
      </c>
      <c r="U46" s="335">
        <v>0</v>
      </c>
      <c r="V46" s="335">
        <v>0</v>
      </c>
      <c r="W46" s="335">
        <v>0</v>
      </c>
      <c r="X46" s="333">
        <v>0</v>
      </c>
      <c r="Y46" s="335">
        <v>0</v>
      </c>
      <c r="Z46" s="335">
        <v>0</v>
      </c>
      <c r="AA46" s="336">
        <v>0</v>
      </c>
      <c r="AB46" s="333">
        <v>0</v>
      </c>
      <c r="AC46" s="335">
        <v>0</v>
      </c>
      <c r="AD46" s="335">
        <v>0</v>
      </c>
      <c r="AE46" s="333">
        <v>0</v>
      </c>
      <c r="AF46" s="335">
        <v>0</v>
      </c>
      <c r="AG46" s="336">
        <v>0</v>
      </c>
      <c r="AH46" s="333">
        <v>0</v>
      </c>
      <c r="AI46" s="335">
        <v>0</v>
      </c>
      <c r="AJ46" s="338">
        <v>0</v>
      </c>
      <c r="AK46" s="54"/>
      <c r="AL46" s="54"/>
      <c r="AM46" s="54"/>
      <c r="AN46" s="217"/>
      <c r="AO46" s="221"/>
      <c r="AP46" s="221"/>
      <c r="AQ46" s="221"/>
      <c r="AR46" s="221"/>
      <c r="AS46" s="150"/>
      <c r="AT46" s="221"/>
      <c r="AU46" s="221"/>
      <c r="AV46" s="221"/>
      <c r="AW46" s="221"/>
      <c r="AX46" s="82"/>
      <c r="AY46" s="221"/>
      <c r="AZ46" s="221"/>
      <c r="BA46" s="221"/>
      <c r="BB46" s="221"/>
      <c r="BC46" s="82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CA46" s="82"/>
      <c r="CB46" s="31">
        <f t="shared" si="31"/>
      </c>
      <c r="CC46" s="31">
        <f t="shared" si="31"/>
      </c>
      <c r="CD46" s="31">
        <f t="shared" si="31"/>
      </c>
      <c r="CE46" s="31">
        <f t="shared" si="31"/>
      </c>
      <c r="CF46" s="82"/>
      <c r="CG46" s="31" t="e">
        <f>IF(ROUND(#REF!,3)&lt;&gt;#REF!,"Column "&amp;#REF!&amp;", "&amp;#REF!&amp;", "&amp;$A$42&amp;", Long length, "&amp;" Level "&amp;$C46&amp;";","")</f>
        <v>#REF!</v>
      </c>
      <c r="CH46" s="31">
        <f>IF(ROUND(H46,3)&lt;&gt;H46,"Column "&amp;#REF!&amp;", "&amp;H$16&amp;", "&amp;$A$42&amp;", Long length, "&amp;" Level "&amp;$C46&amp;";","")</f>
      </c>
      <c r="CI46" s="31">
        <f>IF(ROUND(I46,3)&lt;&gt;I46,"Column "&amp;#REF!&amp;", "&amp;I$16&amp;", "&amp;$A$42&amp;", Long length, "&amp;" Level "&amp;$C46&amp;";","")</f>
      </c>
      <c r="CJ46" s="31">
        <f>IF(ROUND(J46,3)&lt;&gt;J46,"Column "&amp;#REF!&amp;", "&amp;J$16&amp;", "&amp;$A$42&amp;", Long length, "&amp;" Level "&amp;$C46&amp;";","")</f>
      </c>
      <c r="CK46" s="82"/>
      <c r="CL46" s="31">
        <f>IF(ROUND(K46,3)&lt;&gt;K46,"Column "&amp;$K$9&amp;", "&amp;K$16&amp;", "&amp;$A$42&amp;", Long length, "&amp;" Level "&amp;$C46&amp;";","")</f>
      </c>
      <c r="CM46" s="31" t="e">
        <f>IF(ROUND(#REF!,3)&lt;&gt;#REF!,"Column "&amp;$K$9&amp;", "&amp;#REF!&amp;", "&amp;$A$42&amp;", Long length, "&amp;" Level "&amp;$C46&amp;";","")</f>
        <v>#REF!</v>
      </c>
      <c r="CN46" s="31">
        <f t="shared" si="32"/>
      </c>
      <c r="CO46" s="31">
        <f t="shared" si="32"/>
      </c>
      <c r="CP46" s="82"/>
      <c r="CQ46" s="31">
        <f t="shared" si="33"/>
      </c>
      <c r="CR46" s="31">
        <f t="shared" si="33"/>
      </c>
      <c r="CS46" s="31">
        <f t="shared" si="33"/>
      </c>
      <c r="CT46" s="31">
        <f t="shared" si="33"/>
      </c>
      <c r="CU46" s="82"/>
      <c r="CV46" s="31" t="e">
        <f>IF(ROUND(#REF!,3)&lt;&gt;#REF!,"Column "&amp;#REF!&amp;", Wholly franchised-out to "&amp;#REF!&amp;", "&amp;$A$42&amp;", Long length, "&amp;" Level "&amp;$C46&amp;";","")</f>
        <v>#REF!</v>
      </c>
      <c r="CW46" s="31">
        <f>IF(ROUND(X46,3)&lt;&gt;X46,"Column "&amp;#REF!&amp;", Wholly franchised-out to "&amp;X$16&amp;", "&amp;$A$42&amp;", Long length, "&amp;" Level "&amp;$C46&amp;";","")</f>
      </c>
      <c r="CX46" s="31">
        <f>IF(ROUND(Y46,3)&lt;&gt;Y46,"Column "&amp;#REF!&amp;", Wholly franchised-out to "&amp;Y$16&amp;", "&amp;$A$42&amp;", Long length, "&amp;" Level "&amp;$C46&amp;";","")</f>
      </c>
      <c r="CY46" s="82"/>
      <c r="CZ46" s="31">
        <f>IF(ROUND(Z46,3)&lt;&gt;Z46,"Column "&amp;#REF!&amp;", Partially franchised-out to "&amp;Z$16&amp;", "&amp;$A$42&amp;", Long length, "&amp;" Level "&amp;$C46&amp;";","")</f>
      </c>
      <c r="DA46" s="31">
        <f>IF(ROUND(AA46,3)&lt;&gt;AA46,"Column "&amp;#REF!&amp;", Partially franchised-out to "&amp;AA$16&amp;", "&amp;$A$42&amp;", Long length, "&amp;" Level "&amp;$C46&amp;";","")</f>
      </c>
      <c r="DB46" s="31" t="e">
        <f>IF(ROUND(#REF!,3)&lt;&gt;#REF!,"Column "&amp;#REF!&amp;", Partially franchised-out to "&amp;#REF!&amp;", "&amp;$A$42&amp;", Long length, "&amp;" Level "&amp;$C46&amp;";","")</f>
        <v>#REF!</v>
      </c>
      <c r="DD46" s="31">
        <f>IF(ROUND(AB46,3)&lt;&gt;AB46,"Column "&amp;#REF!&amp;", As part of a consortium with "&amp;AB$16&amp;", "&amp;$A$42&amp;", Long length, "&amp;" Level "&amp;$C46&amp;";","")</f>
      </c>
      <c r="DE46" s="31">
        <f>IF(ROUND(AC46,3)&lt;&gt;AC46,"Column "&amp;#REF!&amp;", As part of a consortium with "&amp;AC$16&amp;", "&amp;$A$42&amp;", Long length, "&amp;" Level "&amp;$C46&amp;";","")</f>
      </c>
      <c r="DF46" s="31">
        <f>IF(ROUND(AD46,3)&lt;&gt;AD46,"Column "&amp;#REF!&amp;", As part of a consortium with "&amp;AD$16&amp;", "&amp;$A$42&amp;", Long length, "&amp;" Level "&amp;$C46&amp;";","")</f>
      </c>
    </row>
    <row r="47" spans="1:110" ht="12.75">
      <c r="A47" s="76"/>
      <c r="B47" s="102"/>
      <c r="C47" s="32" t="s">
        <v>48</v>
      </c>
      <c r="D47" s="333">
        <v>0</v>
      </c>
      <c r="E47" s="335">
        <v>0</v>
      </c>
      <c r="F47" s="335">
        <v>0</v>
      </c>
      <c r="G47" s="335">
        <v>0</v>
      </c>
      <c r="H47" s="333">
        <v>0</v>
      </c>
      <c r="I47" s="335">
        <v>0</v>
      </c>
      <c r="J47" s="335">
        <v>0</v>
      </c>
      <c r="K47" s="335">
        <v>0</v>
      </c>
      <c r="L47" s="333">
        <v>0</v>
      </c>
      <c r="M47" s="335">
        <v>0</v>
      </c>
      <c r="N47" s="335">
        <v>0</v>
      </c>
      <c r="O47" s="335">
        <v>0</v>
      </c>
      <c r="P47" s="225">
        <f t="shared" si="0"/>
        <v>0</v>
      </c>
      <c r="Q47" s="226">
        <f t="shared" si="1"/>
        <v>0</v>
      </c>
      <c r="R47" s="226">
        <f t="shared" si="2"/>
        <v>0</v>
      </c>
      <c r="S47" s="226">
        <f t="shared" si="3"/>
        <v>0</v>
      </c>
      <c r="T47" s="333">
        <v>0</v>
      </c>
      <c r="U47" s="335">
        <v>0</v>
      </c>
      <c r="V47" s="335">
        <v>0</v>
      </c>
      <c r="W47" s="335">
        <v>0</v>
      </c>
      <c r="X47" s="333">
        <v>0</v>
      </c>
      <c r="Y47" s="335">
        <v>0</v>
      </c>
      <c r="Z47" s="335">
        <v>0</v>
      </c>
      <c r="AA47" s="336">
        <v>0</v>
      </c>
      <c r="AB47" s="333">
        <v>0</v>
      </c>
      <c r="AC47" s="335">
        <v>0</v>
      </c>
      <c r="AD47" s="335">
        <v>0</v>
      </c>
      <c r="AE47" s="333">
        <v>0</v>
      </c>
      <c r="AF47" s="335">
        <v>0</v>
      </c>
      <c r="AG47" s="336">
        <v>0</v>
      </c>
      <c r="AH47" s="333">
        <v>0</v>
      </c>
      <c r="AI47" s="335">
        <v>0</v>
      </c>
      <c r="AJ47" s="338">
        <v>0</v>
      </c>
      <c r="AK47" s="54"/>
      <c r="AL47" s="54"/>
      <c r="AM47" s="54"/>
      <c r="AN47" s="217"/>
      <c r="AO47" s="54"/>
      <c r="AP47" s="54"/>
      <c r="AQ47" s="54"/>
      <c r="AR47" s="54"/>
      <c r="AS47" s="150"/>
      <c r="AT47" s="54"/>
      <c r="AU47" s="54"/>
      <c r="AV47" s="54"/>
      <c r="AW47" s="54"/>
      <c r="AX47" s="82"/>
      <c r="AY47" s="54"/>
      <c r="AZ47" s="54"/>
      <c r="BA47" s="54"/>
      <c r="BB47" s="54"/>
      <c r="BC47" s="82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CA47" s="82"/>
      <c r="CB47" s="31">
        <f t="shared" si="31"/>
      </c>
      <c r="CC47" s="31">
        <f t="shared" si="31"/>
      </c>
      <c r="CD47" s="31">
        <f>IF(ROUND(F47,3)&lt;&gt;F47,"Column "&amp;$D$9&amp;", "&amp;F$16&amp;", "&amp;$A$42&amp;", Long length, "&amp;" Level "&amp;$C47&amp;";","")</f>
      </c>
      <c r="CE47" s="31">
        <f t="shared" si="31"/>
      </c>
      <c r="CF47" s="54"/>
      <c r="CG47" s="31" t="e">
        <f>IF(ROUND(#REF!,3)&lt;&gt;#REF!,"Column "&amp;#REF!&amp;", "&amp;#REF!&amp;", "&amp;$A$42&amp;", Long length, "&amp;" Level "&amp;$C47&amp;";","")</f>
        <v>#REF!</v>
      </c>
      <c r="CH47" s="31">
        <f>IF(ROUND(H47,3)&lt;&gt;H47,"Column "&amp;#REF!&amp;", "&amp;H$16&amp;", "&amp;$A$42&amp;", Long length, "&amp;" Level "&amp;$C47&amp;";","")</f>
      </c>
      <c r="CI47" s="31">
        <f>IF(ROUND(I47,3)&lt;&gt;I47,"Column "&amp;#REF!&amp;", "&amp;I$16&amp;", "&amp;$A$42&amp;", Long length, "&amp;" Level "&amp;$C47&amp;";","")</f>
      </c>
      <c r="CJ47" s="31">
        <f>IF(ROUND(J47,3)&lt;&gt;J47,"Column "&amp;#REF!&amp;", "&amp;J$16&amp;", "&amp;$A$42&amp;", Long length, "&amp;" Level "&amp;$C47&amp;";","")</f>
      </c>
      <c r="CK47" s="54"/>
      <c r="CL47" s="31">
        <f>IF(ROUND(K47,3)&lt;&gt;K47,"Column "&amp;$K$9&amp;", "&amp;K$16&amp;", "&amp;$A$42&amp;", Long length, "&amp;" Level "&amp;$C47&amp;";","")</f>
      </c>
      <c r="CM47" s="31" t="e">
        <f>IF(ROUND(#REF!,3)&lt;&gt;#REF!,"Column "&amp;$K$9&amp;", "&amp;#REF!&amp;", "&amp;$A$42&amp;", Long length, "&amp;" Level "&amp;$C47&amp;";","")</f>
        <v>#REF!</v>
      </c>
      <c r="CN47" s="31">
        <f t="shared" si="32"/>
      </c>
      <c r="CO47" s="31">
        <f t="shared" si="32"/>
      </c>
      <c r="CP47" s="54"/>
      <c r="CQ47" s="31">
        <f t="shared" si="33"/>
      </c>
      <c r="CR47" s="31">
        <f t="shared" si="33"/>
      </c>
      <c r="CS47" s="31">
        <f t="shared" si="33"/>
      </c>
      <c r="CT47" s="31">
        <f t="shared" si="33"/>
      </c>
      <c r="CU47" s="54"/>
      <c r="CV47" s="31" t="e">
        <f>IF(ROUND(#REF!,3)&lt;&gt;#REF!,"Column "&amp;#REF!&amp;", Wholly franchised-out to "&amp;#REF!&amp;", "&amp;$A$42&amp;", Long length, "&amp;" Level "&amp;$C47&amp;";","")</f>
        <v>#REF!</v>
      </c>
      <c r="CW47" s="31">
        <f>IF(ROUND(X47,3)&lt;&gt;X47,"Column "&amp;#REF!&amp;", Wholly franchised-out to "&amp;X$16&amp;", "&amp;$A$42&amp;", Long length, "&amp;" Level "&amp;$C47&amp;";","")</f>
      </c>
      <c r="CX47" s="31">
        <f>IF(ROUND(Y47,3)&lt;&gt;Y47,"Column "&amp;#REF!&amp;", Wholly franchised-out to "&amp;Y$16&amp;", "&amp;$A$42&amp;", Long length, "&amp;" Level "&amp;$C47&amp;";","")</f>
      </c>
      <c r="CY47" s="54"/>
      <c r="CZ47" s="31">
        <f>IF(ROUND(Z47,3)&lt;&gt;Z47,"Column "&amp;#REF!&amp;", Partially franchised-out to "&amp;Z$16&amp;", "&amp;$A$42&amp;", Long length, "&amp;" Level "&amp;$C47&amp;";","")</f>
      </c>
      <c r="DA47" s="31">
        <f>IF(ROUND(AA47,3)&lt;&gt;AA47,"Column "&amp;#REF!&amp;", Partially franchised-out to "&amp;AA$16&amp;", "&amp;$A$42&amp;", Long length, "&amp;" Level "&amp;$C47&amp;";","")</f>
      </c>
      <c r="DB47" s="31" t="e">
        <f>IF(ROUND(#REF!,3)&lt;&gt;#REF!,"Column "&amp;#REF!&amp;", Partially franchised-out to "&amp;#REF!&amp;", "&amp;$A$42&amp;", Long length, "&amp;" Level "&amp;$C47&amp;";","")</f>
        <v>#REF!</v>
      </c>
      <c r="DD47" s="31">
        <f>IF(ROUND(AB47,3)&lt;&gt;AB47,"Column "&amp;#REF!&amp;", As part of a consortium with "&amp;AB$16&amp;", "&amp;$A$42&amp;", Long length, "&amp;" Level "&amp;$C47&amp;";","")</f>
      </c>
      <c r="DE47" s="31">
        <f>IF(ROUND(AC47,3)&lt;&gt;AC47,"Column "&amp;#REF!&amp;", As part of a consortium with "&amp;AC$16&amp;", "&amp;$A$42&amp;", Long length, "&amp;" Level "&amp;$C47&amp;";","")</f>
      </c>
      <c r="DF47" s="31">
        <f>IF(ROUND(AD47,3)&lt;&gt;AD47,"Column "&amp;#REF!&amp;", As part of a consortium with "&amp;AD$16&amp;", "&amp;$A$42&amp;", Long length, "&amp;" Level "&amp;$C47&amp;";","")</f>
      </c>
    </row>
    <row r="48" spans="1:110" ht="12.75">
      <c r="A48" s="75" t="s">
        <v>62</v>
      </c>
      <c r="B48" s="104"/>
      <c r="C48" s="97" t="s">
        <v>45</v>
      </c>
      <c r="D48" s="337">
        <v>0</v>
      </c>
      <c r="E48" s="334">
        <v>0</v>
      </c>
      <c r="F48" s="334">
        <v>0</v>
      </c>
      <c r="G48" s="334">
        <v>0</v>
      </c>
      <c r="H48" s="337">
        <v>0</v>
      </c>
      <c r="I48" s="334">
        <v>0</v>
      </c>
      <c r="J48" s="334">
        <v>0</v>
      </c>
      <c r="K48" s="334">
        <v>0</v>
      </c>
      <c r="L48" s="337">
        <v>0</v>
      </c>
      <c r="M48" s="334">
        <v>0</v>
      </c>
      <c r="N48" s="334">
        <v>0</v>
      </c>
      <c r="O48" s="334">
        <v>0</v>
      </c>
      <c r="P48" s="232">
        <f t="shared" si="0"/>
        <v>0</v>
      </c>
      <c r="Q48" s="233">
        <f t="shared" si="1"/>
        <v>0</v>
      </c>
      <c r="R48" s="233">
        <f t="shared" si="2"/>
        <v>0</v>
      </c>
      <c r="S48" s="233">
        <f t="shared" si="3"/>
        <v>0</v>
      </c>
      <c r="T48" s="337">
        <v>0</v>
      </c>
      <c r="U48" s="334">
        <v>0</v>
      </c>
      <c r="V48" s="334">
        <v>0</v>
      </c>
      <c r="W48" s="334">
        <v>0</v>
      </c>
      <c r="X48" s="337">
        <v>0</v>
      </c>
      <c r="Y48" s="334">
        <v>0</v>
      </c>
      <c r="Z48" s="334">
        <v>0</v>
      </c>
      <c r="AA48" s="343">
        <v>0</v>
      </c>
      <c r="AB48" s="337">
        <v>0</v>
      </c>
      <c r="AC48" s="334">
        <v>0</v>
      </c>
      <c r="AD48" s="334">
        <v>0</v>
      </c>
      <c r="AE48" s="337">
        <v>0</v>
      </c>
      <c r="AF48" s="334">
        <v>0</v>
      </c>
      <c r="AG48" s="343">
        <v>0</v>
      </c>
      <c r="AH48" s="337">
        <v>0</v>
      </c>
      <c r="AI48" s="334">
        <v>0</v>
      </c>
      <c r="AJ48" s="344">
        <v>0</v>
      </c>
      <c r="AK48" s="54"/>
      <c r="AL48" s="54"/>
      <c r="AM48" s="54"/>
      <c r="AN48" s="217"/>
      <c r="AO48" s="54"/>
      <c r="AP48" s="54"/>
      <c r="AQ48" s="54"/>
      <c r="AR48" s="54"/>
      <c r="AS48" s="150"/>
      <c r="AT48" s="54"/>
      <c r="AU48" s="54"/>
      <c r="AV48" s="54"/>
      <c r="AW48" s="54"/>
      <c r="AX48" s="82"/>
      <c r="AY48" s="54"/>
      <c r="AZ48" s="54"/>
      <c r="BA48" s="54"/>
      <c r="BB48" s="54"/>
      <c r="BC48" s="82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CA48" s="82"/>
      <c r="CB48" s="31">
        <f aca="true" t="shared" si="34" ref="CB48:CE50">IF(ROUND(D48,3)&lt;&gt;D48,"Column "&amp;$D$9&amp;", "&amp;D$16&amp;", "&amp;$A$48&amp;", Standard length, "&amp;" Level "&amp;$C48&amp;";","")</f>
      </c>
      <c r="CC48" s="31">
        <f t="shared" si="34"/>
      </c>
      <c r="CD48" s="31">
        <f t="shared" si="34"/>
      </c>
      <c r="CE48" s="31">
        <f t="shared" si="34"/>
      </c>
      <c r="CF48" s="82"/>
      <c r="CG48" s="31" t="e">
        <f>IF(ROUND(#REF!,3)&lt;&gt;#REF!,"Column "&amp;#REF!&amp;", "&amp;#REF!&amp;", "&amp;$A$48&amp;", Standard length, "&amp;" Level "&amp;$C48&amp;";","")</f>
        <v>#REF!</v>
      </c>
      <c r="CH48" s="31">
        <f>IF(ROUND(H48,3)&lt;&gt;H48,"Column "&amp;#REF!&amp;", "&amp;H$16&amp;", "&amp;$A$48&amp;", Standard length, "&amp;" Level "&amp;$C48&amp;";","")</f>
      </c>
      <c r="CI48" s="31">
        <f>IF(ROUND(I48,3)&lt;&gt;I48,"Column "&amp;#REF!&amp;", "&amp;I$16&amp;", "&amp;$A$48&amp;", Standard length, "&amp;" Level "&amp;$C48&amp;";","")</f>
      </c>
      <c r="CJ48" s="31">
        <f>IF(ROUND(J48,3)&lt;&gt;J48,"Column "&amp;#REF!&amp;", "&amp;J$16&amp;", "&amp;$A$48&amp;", Standard length, "&amp;" Level "&amp;$C48&amp;";","")</f>
      </c>
      <c r="CK48" s="82"/>
      <c r="CL48" s="31">
        <f>IF(ROUND(K48,3)&lt;&gt;K48,"Column "&amp;$K$9&amp;", "&amp;K$16&amp;", "&amp;$A$48&amp;", Standard length, "&amp;" Level "&amp;$C48&amp;";","")</f>
      </c>
      <c r="CM48" s="31" t="e">
        <f>IF(ROUND(#REF!,3)&lt;&gt;#REF!,"Column "&amp;$K$9&amp;", "&amp;#REF!&amp;", "&amp;$A$48&amp;", Standard length, "&amp;" Level "&amp;$C48&amp;";","")</f>
        <v>#REF!</v>
      </c>
      <c r="CN48" s="31">
        <f aca="true" t="shared" si="35" ref="CN48:CO50">IF(ROUND(L48,3)&lt;&gt;L48,"Column "&amp;$K$9&amp;", "&amp;L$16&amp;", "&amp;$A$48&amp;", Standard length, "&amp;" Level "&amp;$C48&amp;";","")</f>
      </c>
      <c r="CO48" s="31">
        <f t="shared" si="35"/>
      </c>
      <c r="CP48" s="82"/>
      <c r="CQ48" s="31">
        <f aca="true" t="shared" si="36" ref="CQ48:CT50">IF(ROUND(T48,3)&lt;&gt;T48,"Column "&amp;$T$9&amp;", "&amp;T$16&amp;", "&amp;$A$48&amp;", Standard length, "&amp;" Level "&amp;$C48&amp;";","")</f>
      </c>
      <c r="CR48" s="31">
        <f t="shared" si="36"/>
      </c>
      <c r="CS48" s="31">
        <f t="shared" si="36"/>
      </c>
      <c r="CT48" s="31">
        <f t="shared" si="36"/>
      </c>
      <c r="CU48" s="82"/>
      <c r="CV48" s="31" t="e">
        <f>IF(ROUND(#REF!,3)&lt;&gt;#REF!,"Column "&amp;#REF!&amp;", Wholly franchised-out to "&amp;#REF!&amp;", "&amp;$A$48&amp;", Standard length, "&amp;" Level "&amp;$C48&amp;";","")</f>
        <v>#REF!</v>
      </c>
      <c r="CW48" s="31">
        <f>IF(ROUND(X48,3)&lt;&gt;X48,"Column "&amp;#REF!&amp;", Wholly franchised-out to "&amp;X$16&amp;", "&amp;$A$48&amp;", Standard length, "&amp;" Level "&amp;$C48&amp;";","")</f>
      </c>
      <c r="CX48" s="31">
        <f>IF(ROUND(Y48,3)&lt;&gt;Y48,"Column "&amp;#REF!&amp;", Wholly franchised-out to "&amp;Y$16&amp;", "&amp;$A$48&amp;", Standard length, "&amp;" Level "&amp;$C48&amp;";","")</f>
      </c>
      <c r="CY48" s="31"/>
      <c r="CZ48" s="31">
        <f>IF(ROUND(Z48,3)&lt;&gt;Z48,"Column "&amp;#REF!&amp;", Partially franchised-out to "&amp;Z$16&amp;", "&amp;$A$48&amp;", Standard length, "&amp;" Level "&amp;$C48&amp;";","")</f>
      </c>
      <c r="DA48" s="31">
        <f>IF(ROUND(AA48,3)&lt;&gt;AA48,"Column "&amp;#REF!&amp;", Partially franchised-out to "&amp;AA$16&amp;", "&amp;$A$48&amp;", Standard length, "&amp;" Level "&amp;$C48&amp;";","")</f>
      </c>
      <c r="DB48" s="31" t="e">
        <f>IF(ROUND(#REF!,3)&lt;&gt;#REF!,"Column "&amp;#REF!&amp;", Partially franchised-out to "&amp;#REF!&amp;", "&amp;$A$48&amp;", Standard length, "&amp;" Level "&amp;$C48&amp;";","")</f>
        <v>#REF!</v>
      </c>
      <c r="DD48" s="31">
        <f>IF(ROUND(AB48,3)&lt;&gt;AB48,"Column "&amp;#REF!&amp;", As part of a consortium with "&amp;AB$16&amp;", "&amp;$A$48&amp;", Standard length, "&amp;" Level "&amp;$C48&amp;";","")</f>
      </c>
      <c r="DE48" s="31">
        <f>IF(ROUND(AC48,3)&lt;&gt;AC48,"Column "&amp;#REF!&amp;", As part of a consortium with "&amp;AC$16&amp;", "&amp;$A$48&amp;", Standard length, "&amp;" Level "&amp;$C48&amp;";","")</f>
      </c>
      <c r="DF48" s="31">
        <f>IF(ROUND(AD48,3)&lt;&gt;AD48,"Column "&amp;#REF!&amp;", As part of a consortium with "&amp;AD$16&amp;", "&amp;$A$48&amp;", Standard length, "&amp;" Level "&amp;$C48&amp;";","")</f>
      </c>
    </row>
    <row r="49" spans="1:110" ht="12.75">
      <c r="A49" s="76"/>
      <c r="B49" s="102"/>
      <c r="C49" s="32" t="s">
        <v>47</v>
      </c>
      <c r="D49" s="333">
        <v>0</v>
      </c>
      <c r="E49" s="335">
        <v>0</v>
      </c>
      <c r="F49" s="335">
        <v>0</v>
      </c>
      <c r="G49" s="335">
        <v>0</v>
      </c>
      <c r="H49" s="333">
        <v>0</v>
      </c>
      <c r="I49" s="335">
        <v>0</v>
      </c>
      <c r="J49" s="335">
        <v>0</v>
      </c>
      <c r="K49" s="335">
        <v>0</v>
      </c>
      <c r="L49" s="333">
        <v>0</v>
      </c>
      <c r="M49" s="335">
        <v>0</v>
      </c>
      <c r="N49" s="335">
        <v>0</v>
      </c>
      <c r="O49" s="335">
        <v>0</v>
      </c>
      <c r="P49" s="225">
        <f t="shared" si="0"/>
        <v>0</v>
      </c>
      <c r="Q49" s="226">
        <f t="shared" si="1"/>
        <v>0</v>
      </c>
      <c r="R49" s="226">
        <f t="shared" si="2"/>
        <v>0</v>
      </c>
      <c r="S49" s="226">
        <f t="shared" si="3"/>
        <v>0</v>
      </c>
      <c r="T49" s="333">
        <v>0</v>
      </c>
      <c r="U49" s="335">
        <v>0</v>
      </c>
      <c r="V49" s="335">
        <v>0</v>
      </c>
      <c r="W49" s="335">
        <v>0</v>
      </c>
      <c r="X49" s="333">
        <v>0</v>
      </c>
      <c r="Y49" s="335">
        <v>0</v>
      </c>
      <c r="Z49" s="335">
        <v>0</v>
      </c>
      <c r="AA49" s="336">
        <v>0</v>
      </c>
      <c r="AB49" s="333">
        <v>0</v>
      </c>
      <c r="AC49" s="335">
        <v>0</v>
      </c>
      <c r="AD49" s="335">
        <v>0</v>
      </c>
      <c r="AE49" s="333">
        <v>0</v>
      </c>
      <c r="AF49" s="335">
        <v>0</v>
      </c>
      <c r="AG49" s="336">
        <v>0</v>
      </c>
      <c r="AH49" s="333">
        <v>0</v>
      </c>
      <c r="AI49" s="335">
        <v>0</v>
      </c>
      <c r="AJ49" s="338">
        <v>0</v>
      </c>
      <c r="AK49" s="54"/>
      <c r="AL49" s="54"/>
      <c r="AM49" s="54"/>
      <c r="AN49" s="217"/>
      <c r="AO49" s="54"/>
      <c r="AP49" s="54"/>
      <c r="AQ49" s="54"/>
      <c r="AR49" s="54"/>
      <c r="AS49" s="150"/>
      <c r="AT49" s="54"/>
      <c r="AU49" s="54"/>
      <c r="AV49" s="54"/>
      <c r="AW49" s="54"/>
      <c r="AX49" s="82"/>
      <c r="AY49" s="54"/>
      <c r="AZ49" s="54"/>
      <c r="BA49" s="54"/>
      <c r="BB49" s="54"/>
      <c r="BC49" s="82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CB49" s="31">
        <f>IF(ROUND(D49,3)&lt;&gt;D49,"Column "&amp;$D$9&amp;", "&amp;D$16&amp;", "&amp;$A$48&amp;", Standard length, "&amp;" Level "&amp;$C49&amp;";","")</f>
      </c>
      <c r="CC49" s="31">
        <f t="shared" si="34"/>
      </c>
      <c r="CD49" s="31">
        <f t="shared" si="34"/>
      </c>
      <c r="CE49" s="31">
        <f t="shared" si="34"/>
      </c>
      <c r="CG49" s="31" t="e">
        <f>IF(ROUND(#REF!,3)&lt;&gt;#REF!,"Column "&amp;#REF!&amp;", "&amp;#REF!&amp;", "&amp;$A$48&amp;", Standard length, "&amp;" Level "&amp;$C49&amp;";","")</f>
        <v>#REF!</v>
      </c>
      <c r="CH49" s="31">
        <f>IF(ROUND(H49,3)&lt;&gt;H49,"Column "&amp;#REF!&amp;", "&amp;H$16&amp;", "&amp;$A$48&amp;", Standard length, "&amp;" Level "&amp;$C49&amp;";","")</f>
      </c>
      <c r="CI49" s="31">
        <f>IF(ROUND(I49,3)&lt;&gt;I49,"Column "&amp;#REF!&amp;", "&amp;I$16&amp;", "&amp;$A$48&amp;", Standard length, "&amp;" Level "&amp;$C49&amp;";","")</f>
      </c>
      <c r="CJ49" s="31">
        <f>IF(ROUND(J49,3)&lt;&gt;J49,"Column "&amp;#REF!&amp;", "&amp;J$16&amp;", "&amp;$A$48&amp;", Standard length, "&amp;" Level "&amp;$C49&amp;";","")</f>
      </c>
      <c r="CL49" s="31">
        <f>IF(ROUND(K49,3)&lt;&gt;K49,"Column "&amp;$K$9&amp;", "&amp;K$16&amp;", "&amp;$A$48&amp;", Standard length, "&amp;" Level "&amp;$C49&amp;";","")</f>
      </c>
      <c r="CM49" s="31" t="e">
        <f>IF(ROUND(#REF!,3)&lt;&gt;#REF!,"Column "&amp;$K$9&amp;", "&amp;#REF!&amp;", "&amp;$A$48&amp;", Standard length, "&amp;" Level "&amp;$C49&amp;";","")</f>
        <v>#REF!</v>
      </c>
      <c r="CN49" s="31">
        <f t="shared" si="35"/>
      </c>
      <c r="CO49" s="31">
        <f t="shared" si="35"/>
      </c>
      <c r="CQ49" s="31">
        <f t="shared" si="36"/>
      </c>
      <c r="CR49" s="31">
        <f t="shared" si="36"/>
      </c>
      <c r="CS49" s="31">
        <f t="shared" si="36"/>
      </c>
      <c r="CT49" s="31">
        <f t="shared" si="36"/>
      </c>
      <c r="CV49" s="31" t="e">
        <f>IF(ROUND(#REF!,3)&lt;&gt;#REF!,"Column "&amp;#REF!&amp;", Wholly franchised-out to "&amp;#REF!&amp;", "&amp;$A$48&amp;", Standard length, "&amp;" Level "&amp;$C49&amp;";","")</f>
        <v>#REF!</v>
      </c>
      <c r="CW49" s="31">
        <f>IF(ROUND(X49,3)&lt;&gt;X49,"Column "&amp;#REF!&amp;", Wholly franchised-out to "&amp;X$16&amp;", "&amp;$A$48&amp;", Standard length, "&amp;" Level "&amp;$C49&amp;";","")</f>
      </c>
      <c r="CX49" s="31">
        <f>IF(ROUND(Y49,3)&lt;&gt;Y49,"Column "&amp;#REF!&amp;", Wholly franchised-out to "&amp;Y$16&amp;", "&amp;$A$48&amp;", Standard length, "&amp;" Level "&amp;$C49&amp;";","")</f>
      </c>
      <c r="CZ49" s="31">
        <f>IF(ROUND(Z49,3)&lt;&gt;Z49,"Column "&amp;#REF!&amp;", Partially franchised-out to "&amp;Z$16&amp;", "&amp;$A$48&amp;", Standard length, "&amp;" Level "&amp;$C49&amp;";","")</f>
      </c>
      <c r="DA49" s="31">
        <f>IF(ROUND(AA49,3)&lt;&gt;AA49,"Column "&amp;#REF!&amp;", Partially franchised-out to "&amp;AA$16&amp;", "&amp;$A$48&amp;", Standard length, "&amp;" Level "&amp;$C49&amp;";","")</f>
      </c>
      <c r="DB49" s="31" t="e">
        <f>IF(ROUND(#REF!,3)&lt;&gt;#REF!,"Column "&amp;#REF!&amp;", Partially franchised-out to "&amp;#REF!&amp;", "&amp;$A$48&amp;", Standard length, "&amp;" Level "&amp;$C49&amp;";","")</f>
        <v>#REF!</v>
      </c>
      <c r="DD49" s="31">
        <f>IF(ROUND(AB49,3)&lt;&gt;AB49,"Column "&amp;#REF!&amp;", As part of a consortium with "&amp;AB$16&amp;", "&amp;$A$48&amp;", Standard length, "&amp;" Level "&amp;$C49&amp;";","")</f>
      </c>
      <c r="DE49" s="31">
        <f>IF(ROUND(AC49,3)&lt;&gt;AC49,"Column "&amp;#REF!&amp;", As part of a consortium with "&amp;AC$16&amp;", "&amp;$A$48&amp;", Standard length, "&amp;" Level "&amp;$C49&amp;";","")</f>
      </c>
      <c r="DF49" s="31">
        <f>IF(ROUND(AD49,3)&lt;&gt;AD49,"Column "&amp;#REF!&amp;", As part of a consortium with "&amp;AD$16&amp;", "&amp;$A$48&amp;", Standard length, "&amp;" Level "&amp;$C49&amp;";","")</f>
      </c>
    </row>
    <row r="50" spans="1:110" ht="12.75">
      <c r="A50" s="76"/>
      <c r="B50" s="102"/>
      <c r="C50" s="32" t="s">
        <v>48</v>
      </c>
      <c r="D50" s="333">
        <v>0</v>
      </c>
      <c r="E50" s="335">
        <v>0</v>
      </c>
      <c r="F50" s="335">
        <v>0</v>
      </c>
      <c r="G50" s="335">
        <v>0</v>
      </c>
      <c r="H50" s="333">
        <v>0</v>
      </c>
      <c r="I50" s="335">
        <v>0</v>
      </c>
      <c r="J50" s="335">
        <v>0</v>
      </c>
      <c r="K50" s="335">
        <v>0</v>
      </c>
      <c r="L50" s="333">
        <v>0</v>
      </c>
      <c r="M50" s="335">
        <v>0</v>
      </c>
      <c r="N50" s="335">
        <v>0</v>
      </c>
      <c r="O50" s="335">
        <v>0</v>
      </c>
      <c r="P50" s="225">
        <f t="shared" si="0"/>
        <v>0</v>
      </c>
      <c r="Q50" s="226">
        <f t="shared" si="1"/>
        <v>0</v>
      </c>
      <c r="R50" s="226">
        <f t="shared" si="2"/>
        <v>0</v>
      </c>
      <c r="S50" s="226">
        <f t="shared" si="3"/>
        <v>0</v>
      </c>
      <c r="T50" s="333">
        <v>0</v>
      </c>
      <c r="U50" s="335">
        <v>0</v>
      </c>
      <c r="V50" s="335">
        <v>0</v>
      </c>
      <c r="W50" s="335">
        <v>0</v>
      </c>
      <c r="X50" s="333">
        <v>0</v>
      </c>
      <c r="Y50" s="335">
        <v>0</v>
      </c>
      <c r="Z50" s="335">
        <v>0</v>
      </c>
      <c r="AA50" s="336">
        <v>0</v>
      </c>
      <c r="AB50" s="333">
        <v>0</v>
      </c>
      <c r="AC50" s="335">
        <v>0</v>
      </c>
      <c r="AD50" s="335">
        <v>0</v>
      </c>
      <c r="AE50" s="333">
        <v>0</v>
      </c>
      <c r="AF50" s="335">
        <v>0</v>
      </c>
      <c r="AG50" s="336">
        <v>0</v>
      </c>
      <c r="AH50" s="333">
        <v>0</v>
      </c>
      <c r="AI50" s="335">
        <v>0</v>
      </c>
      <c r="AJ50" s="338">
        <v>0</v>
      </c>
      <c r="AK50" s="54"/>
      <c r="AL50" s="54"/>
      <c r="AM50" s="54"/>
      <c r="AN50" s="217"/>
      <c r="AO50" s="54"/>
      <c r="AP50" s="54"/>
      <c r="AQ50" s="54"/>
      <c r="AR50" s="54"/>
      <c r="AS50" s="150"/>
      <c r="AT50" s="54"/>
      <c r="AU50" s="54"/>
      <c r="AV50" s="54"/>
      <c r="AW50" s="54"/>
      <c r="AX50" s="82"/>
      <c r="AY50" s="54"/>
      <c r="AZ50" s="54"/>
      <c r="BA50" s="54"/>
      <c r="BB50" s="54"/>
      <c r="BC50" s="82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CB50" s="31">
        <f t="shared" si="34"/>
      </c>
      <c r="CC50" s="31">
        <f t="shared" si="34"/>
      </c>
      <c r="CD50" s="31">
        <f t="shared" si="34"/>
      </c>
      <c r="CE50" s="31">
        <f t="shared" si="34"/>
      </c>
      <c r="CG50" s="31" t="e">
        <f>IF(ROUND(#REF!,3)&lt;&gt;#REF!,"Column "&amp;#REF!&amp;", "&amp;#REF!&amp;", "&amp;$A$48&amp;", Standard length, "&amp;" Level "&amp;$C50&amp;";","")</f>
        <v>#REF!</v>
      </c>
      <c r="CH50" s="31">
        <f>IF(ROUND(H50,3)&lt;&gt;H50,"Column "&amp;#REF!&amp;", "&amp;H$16&amp;", "&amp;$A$48&amp;", Standard length, "&amp;" Level "&amp;$C50&amp;";","")</f>
      </c>
      <c r="CI50" s="31">
        <f>IF(ROUND(I50,3)&lt;&gt;I50,"Column "&amp;#REF!&amp;", "&amp;I$16&amp;", "&amp;$A$48&amp;", Standard length, "&amp;" Level "&amp;$C50&amp;";","")</f>
      </c>
      <c r="CJ50" s="31">
        <f>IF(ROUND(J50,3)&lt;&gt;J50,"Column "&amp;#REF!&amp;", "&amp;J$16&amp;", "&amp;$A$48&amp;", Standard length, "&amp;" Level "&amp;$C50&amp;";","")</f>
      </c>
      <c r="CL50" s="31">
        <f>IF(ROUND(K50,3)&lt;&gt;K50,"Column "&amp;$K$9&amp;", "&amp;K$16&amp;", "&amp;$A$48&amp;", Standard length, "&amp;" Level "&amp;$C50&amp;";","")</f>
      </c>
      <c r="CM50" s="31" t="e">
        <f>IF(ROUND(#REF!,3)&lt;&gt;#REF!,"Column "&amp;$K$9&amp;", "&amp;#REF!&amp;", "&amp;$A$48&amp;", Standard length, "&amp;" Level "&amp;$C50&amp;";","")</f>
        <v>#REF!</v>
      </c>
      <c r="CN50" s="31">
        <f t="shared" si="35"/>
      </c>
      <c r="CO50" s="31">
        <f t="shared" si="35"/>
      </c>
      <c r="CQ50" s="31">
        <f t="shared" si="36"/>
      </c>
      <c r="CR50" s="31">
        <f t="shared" si="36"/>
      </c>
      <c r="CS50" s="31">
        <f t="shared" si="36"/>
      </c>
      <c r="CT50" s="31">
        <f t="shared" si="36"/>
      </c>
      <c r="CV50" s="31" t="e">
        <f>IF(ROUND(#REF!,3)&lt;&gt;#REF!,"Column "&amp;#REF!&amp;", Wholly franchised-out to "&amp;#REF!&amp;", "&amp;$A$48&amp;", Standard length, "&amp;" Level "&amp;$C50&amp;";","")</f>
        <v>#REF!</v>
      </c>
      <c r="CW50" s="31">
        <f>IF(ROUND(X50,3)&lt;&gt;X50,"Column "&amp;#REF!&amp;", Wholly franchised-out to "&amp;X$16&amp;", "&amp;$A$48&amp;", Standard length, "&amp;" Level "&amp;$C50&amp;";","")</f>
      </c>
      <c r="CX50" s="31">
        <f>IF(ROUND(Y50,3)&lt;&gt;Y50,"Column "&amp;#REF!&amp;", Wholly franchised-out to "&amp;Y$16&amp;", "&amp;$A$48&amp;", Standard length, "&amp;" Level "&amp;$C50&amp;";","")</f>
      </c>
      <c r="CZ50" s="31">
        <f>IF(ROUND(Z50,3)&lt;&gt;Z50,"Column "&amp;#REF!&amp;", Partially franchised-out to "&amp;Z$16&amp;", "&amp;$A$48&amp;", Standard length, "&amp;" Level "&amp;$C50&amp;";","")</f>
      </c>
      <c r="DA50" s="31">
        <f>IF(ROUND(AA50,3)&lt;&gt;AA50,"Column "&amp;#REF!&amp;", Partially franchised-out to "&amp;AA$16&amp;", "&amp;$A$48&amp;", Standard length, "&amp;" Level "&amp;$C50&amp;";","")</f>
      </c>
      <c r="DB50" s="31" t="e">
        <f>IF(ROUND(#REF!,3)&lt;&gt;#REF!,"Column "&amp;#REF!&amp;", Partially franchised-out to "&amp;#REF!&amp;", "&amp;$A$48&amp;", Standard length, "&amp;" Level "&amp;$C50&amp;";","")</f>
        <v>#REF!</v>
      </c>
      <c r="DD50" s="31">
        <f>IF(ROUND(AB50,3)&lt;&gt;AB50,"Column "&amp;#REF!&amp;", As part of a consortium with "&amp;AB$16&amp;", "&amp;$A$48&amp;", Standard length, "&amp;" Level "&amp;$C50&amp;";","")</f>
      </c>
      <c r="DE50" s="31">
        <f>IF(ROUND(AC50,3)&lt;&gt;AC50,"Column "&amp;#REF!&amp;", As part of a consortium with "&amp;AC$16&amp;", "&amp;$A$48&amp;", Standard length, "&amp;" Level "&amp;$C50&amp;";","")</f>
      </c>
      <c r="DF50" s="31">
        <f>IF(ROUND(AD50,3)&lt;&gt;AD50,"Column "&amp;#REF!&amp;", As part of a consortium with "&amp;AD$16&amp;", "&amp;$A$48&amp;", Standard length, "&amp;" Level "&amp;$C50&amp;";","")</f>
      </c>
    </row>
    <row r="51" spans="1:110" ht="12.75">
      <c r="A51" s="76"/>
      <c r="B51" s="103" t="s">
        <v>49</v>
      </c>
      <c r="C51" s="101" t="s">
        <v>45</v>
      </c>
      <c r="D51" s="339">
        <v>0</v>
      </c>
      <c r="E51" s="340">
        <v>0</v>
      </c>
      <c r="F51" s="340">
        <v>0</v>
      </c>
      <c r="G51" s="340">
        <v>0</v>
      </c>
      <c r="H51" s="339">
        <v>0</v>
      </c>
      <c r="I51" s="340">
        <v>0</v>
      </c>
      <c r="J51" s="340">
        <v>0</v>
      </c>
      <c r="K51" s="340">
        <v>0</v>
      </c>
      <c r="L51" s="339">
        <v>0</v>
      </c>
      <c r="M51" s="340">
        <v>0</v>
      </c>
      <c r="N51" s="340">
        <v>0</v>
      </c>
      <c r="O51" s="340">
        <v>0</v>
      </c>
      <c r="P51" s="229">
        <f t="shared" si="0"/>
        <v>0</v>
      </c>
      <c r="Q51" s="230">
        <f t="shared" si="1"/>
        <v>0</v>
      </c>
      <c r="R51" s="230">
        <f t="shared" si="2"/>
        <v>0</v>
      </c>
      <c r="S51" s="230">
        <f t="shared" si="3"/>
        <v>0</v>
      </c>
      <c r="T51" s="339">
        <v>0</v>
      </c>
      <c r="U51" s="340">
        <v>0</v>
      </c>
      <c r="V51" s="340">
        <v>0</v>
      </c>
      <c r="W51" s="340">
        <v>0</v>
      </c>
      <c r="X51" s="339">
        <v>0</v>
      </c>
      <c r="Y51" s="340">
        <v>0</v>
      </c>
      <c r="Z51" s="340">
        <v>0</v>
      </c>
      <c r="AA51" s="341">
        <v>0</v>
      </c>
      <c r="AB51" s="339">
        <v>0</v>
      </c>
      <c r="AC51" s="340">
        <v>0</v>
      </c>
      <c r="AD51" s="340">
        <v>0</v>
      </c>
      <c r="AE51" s="339">
        <v>0</v>
      </c>
      <c r="AF51" s="340">
        <v>0</v>
      </c>
      <c r="AG51" s="341">
        <v>0</v>
      </c>
      <c r="AH51" s="339">
        <v>0</v>
      </c>
      <c r="AI51" s="340">
        <v>0</v>
      </c>
      <c r="AJ51" s="342">
        <v>0</v>
      </c>
      <c r="AK51" s="54"/>
      <c r="AL51" s="54"/>
      <c r="AM51" s="54"/>
      <c r="AN51" s="217"/>
      <c r="AO51" s="54"/>
      <c r="AP51" s="54"/>
      <c r="AQ51" s="54"/>
      <c r="AR51" s="54"/>
      <c r="AS51" s="150"/>
      <c r="AT51" s="54"/>
      <c r="AU51" s="54"/>
      <c r="AV51" s="54"/>
      <c r="AW51" s="54"/>
      <c r="AX51" s="82"/>
      <c r="AY51" s="54"/>
      <c r="AZ51" s="54"/>
      <c r="BA51" s="54"/>
      <c r="BB51" s="54"/>
      <c r="BC51" s="82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CB51" s="31">
        <f>IF(ROUND(D51,3)&lt;&gt;D51,"Column "&amp;$D$9&amp;", "&amp;D$16&amp;", "&amp;$A$48&amp;", Long length, "&amp;" Level "&amp;$C51&amp;";","")</f>
      </c>
      <c r="CC51" s="31">
        <f>IF(ROUND(E51,3)&lt;&gt;E51,"Column "&amp;$D$9&amp;", "&amp;E$16&amp;", "&amp;$A$48&amp;", Long length, "&amp;" Level "&amp;$C51&amp;";","")</f>
      </c>
      <c r="CD51" s="31">
        <f aca="true" t="shared" si="37" ref="CB51:CE53">IF(ROUND(F51,3)&lt;&gt;F51,"Column "&amp;$D$9&amp;", "&amp;F$16&amp;", "&amp;$A$48&amp;", Long length, "&amp;" Level "&amp;$C51&amp;";","")</f>
      </c>
      <c r="CE51" s="31">
        <f t="shared" si="37"/>
      </c>
      <c r="CG51" s="31" t="e">
        <f>IF(ROUND(#REF!,3)&lt;&gt;#REF!,"Column "&amp;#REF!&amp;", "&amp;#REF!&amp;", "&amp;$A$48&amp;", Long length, "&amp;" Level "&amp;$C51&amp;";","")</f>
        <v>#REF!</v>
      </c>
      <c r="CH51" s="31">
        <f>IF(ROUND(H51,3)&lt;&gt;H51,"Column "&amp;#REF!&amp;", "&amp;H$16&amp;", "&amp;$A$48&amp;", Long length, "&amp;" Level "&amp;$C51&amp;";","")</f>
      </c>
      <c r="CI51" s="31">
        <f>IF(ROUND(I51,3)&lt;&gt;I51,"Column "&amp;#REF!&amp;", "&amp;I$16&amp;", "&amp;$A$48&amp;", Long length, "&amp;" Level "&amp;$C51&amp;";","")</f>
      </c>
      <c r="CJ51" s="31">
        <f>IF(ROUND(J51,3)&lt;&gt;J51,"Column "&amp;#REF!&amp;", "&amp;J$16&amp;", "&amp;$A$48&amp;", Long length, "&amp;" Level "&amp;$C51&amp;";","")</f>
      </c>
      <c r="CL51" s="31">
        <f>IF(ROUND(K51,3)&lt;&gt;K51,"Column "&amp;$K$9&amp;", "&amp;K$16&amp;", "&amp;$A$48&amp;", Long length, "&amp;" Level "&amp;$C51&amp;";","")</f>
      </c>
      <c r="CM51" s="31" t="e">
        <f>IF(ROUND(#REF!,3)&lt;&gt;#REF!,"Column "&amp;$K$9&amp;", "&amp;#REF!&amp;", "&amp;$A$48&amp;", Long length, "&amp;" Level "&amp;$C51&amp;";","")</f>
        <v>#REF!</v>
      </c>
      <c r="CN51" s="31">
        <f aca="true" t="shared" si="38" ref="CN51:CO53">IF(ROUND(L51,3)&lt;&gt;L51,"Column "&amp;$K$9&amp;", "&amp;L$16&amp;", "&amp;$A$48&amp;", Long length, "&amp;" Level "&amp;$C51&amp;";","")</f>
      </c>
      <c r="CO51" s="31">
        <f t="shared" si="38"/>
      </c>
      <c r="CQ51" s="31">
        <f aca="true" t="shared" si="39" ref="CQ51:CT53">IF(ROUND(T51,3)&lt;&gt;T51,"Column "&amp;$T$9&amp;", "&amp;T$16&amp;", "&amp;$A$48&amp;", Long length, "&amp;" Level "&amp;$C51&amp;";","")</f>
      </c>
      <c r="CR51" s="31">
        <f t="shared" si="39"/>
      </c>
      <c r="CS51" s="31">
        <f t="shared" si="39"/>
      </c>
      <c r="CT51" s="31">
        <f t="shared" si="39"/>
      </c>
      <c r="CV51" s="31" t="e">
        <f>IF(ROUND(#REF!,3)&lt;&gt;#REF!,"Column "&amp;#REF!&amp;", Wholly franchised-out to "&amp;#REF!&amp;", "&amp;$A$48&amp;", Long length, "&amp;" Level "&amp;$C51&amp;";","")</f>
        <v>#REF!</v>
      </c>
      <c r="CW51" s="31">
        <f>IF(ROUND(X51,3)&lt;&gt;X51,"Column "&amp;#REF!&amp;", Wholly franchised-out to "&amp;X$16&amp;", "&amp;$A$48&amp;", Long length, "&amp;" Level "&amp;$C51&amp;";","")</f>
      </c>
      <c r="CX51" s="31">
        <f>IF(ROUND(Y51,3)&lt;&gt;Y51,"Column "&amp;#REF!&amp;", Wholly franchised-out to "&amp;Y$16&amp;", "&amp;$A$48&amp;", Long length, "&amp;" Level "&amp;$C51&amp;";","")</f>
      </c>
      <c r="CZ51" s="31">
        <f>IF(ROUND(Z51,3)&lt;&gt;Z51,"Column "&amp;#REF!&amp;", Partially franchised-out to "&amp;Z$16&amp;", "&amp;$A$48&amp;", Long length, "&amp;" Level "&amp;$C51&amp;";","")</f>
      </c>
      <c r="DA51" s="31">
        <f>IF(ROUND(AA51,3)&lt;&gt;AA51,"Column "&amp;#REF!&amp;", Partially franchised-out to "&amp;AA$16&amp;", "&amp;$A$48&amp;", Long length, "&amp;" Level "&amp;$C51&amp;";","")</f>
      </c>
      <c r="DB51" s="31" t="e">
        <f>IF(ROUND(#REF!,3)&lt;&gt;#REF!,"Column "&amp;#REF!&amp;", Partially franchised-out to "&amp;#REF!&amp;", "&amp;$A$48&amp;", Long length, "&amp;" Level "&amp;$C51&amp;";","")</f>
        <v>#REF!</v>
      </c>
      <c r="DD51" s="31">
        <f>IF(ROUND(AB51,3)&lt;&gt;AB51,"Column "&amp;#REF!&amp;", As part of a consortium with "&amp;AB$16&amp;", "&amp;$A$48&amp;", Long length, "&amp;" Level "&amp;$C51&amp;";","")</f>
      </c>
      <c r="DE51" s="31">
        <f>IF(ROUND(AC51,3)&lt;&gt;AC51,"Column "&amp;#REF!&amp;", As part of a consortium with "&amp;AC$16&amp;", "&amp;$A$48&amp;", Long length, "&amp;" Level "&amp;$C51&amp;";","")</f>
      </c>
      <c r="DF51" s="31">
        <f>IF(ROUND(AD51,3)&lt;&gt;AD51,"Column "&amp;#REF!&amp;", As part of a consortium with "&amp;AD$16&amp;", "&amp;$A$48&amp;", Long length, "&amp;" Level "&amp;$C51&amp;";","")</f>
      </c>
    </row>
    <row r="52" spans="1:110" ht="12.75">
      <c r="A52" s="76"/>
      <c r="B52" s="102"/>
      <c r="C52" s="32" t="s">
        <v>47</v>
      </c>
      <c r="D52" s="333">
        <v>0</v>
      </c>
      <c r="E52" s="335">
        <v>0</v>
      </c>
      <c r="F52" s="335">
        <v>0</v>
      </c>
      <c r="G52" s="335">
        <v>0</v>
      </c>
      <c r="H52" s="333">
        <v>0</v>
      </c>
      <c r="I52" s="335">
        <v>0</v>
      </c>
      <c r="J52" s="335">
        <v>0</v>
      </c>
      <c r="K52" s="335">
        <v>0</v>
      </c>
      <c r="L52" s="333">
        <v>0</v>
      </c>
      <c r="M52" s="335">
        <v>0</v>
      </c>
      <c r="N52" s="335">
        <v>0</v>
      </c>
      <c r="O52" s="335">
        <v>0</v>
      </c>
      <c r="P52" s="225">
        <f t="shared" si="0"/>
        <v>0</v>
      </c>
      <c r="Q52" s="226">
        <f t="shared" si="1"/>
        <v>0</v>
      </c>
      <c r="R52" s="226">
        <f t="shared" si="2"/>
        <v>0</v>
      </c>
      <c r="S52" s="226">
        <f t="shared" si="3"/>
        <v>0</v>
      </c>
      <c r="T52" s="333">
        <v>0</v>
      </c>
      <c r="U52" s="335">
        <v>0</v>
      </c>
      <c r="V52" s="335">
        <v>0</v>
      </c>
      <c r="W52" s="335">
        <v>0</v>
      </c>
      <c r="X52" s="333">
        <v>0</v>
      </c>
      <c r="Y52" s="335">
        <v>0</v>
      </c>
      <c r="Z52" s="335">
        <v>0</v>
      </c>
      <c r="AA52" s="336">
        <v>0</v>
      </c>
      <c r="AB52" s="333">
        <v>0</v>
      </c>
      <c r="AC52" s="335">
        <v>0</v>
      </c>
      <c r="AD52" s="335">
        <v>0</v>
      </c>
      <c r="AE52" s="333">
        <v>0</v>
      </c>
      <c r="AF52" s="335">
        <v>0</v>
      </c>
      <c r="AG52" s="336">
        <v>0</v>
      </c>
      <c r="AH52" s="333">
        <v>0</v>
      </c>
      <c r="AI52" s="335">
        <v>0</v>
      </c>
      <c r="AJ52" s="338">
        <v>0</v>
      </c>
      <c r="AK52" s="54"/>
      <c r="AL52" s="54"/>
      <c r="AM52" s="54"/>
      <c r="AN52" s="217"/>
      <c r="AO52" s="54"/>
      <c r="AP52" s="54"/>
      <c r="AQ52" s="54"/>
      <c r="AR52" s="54"/>
      <c r="AS52" s="150"/>
      <c r="AT52" s="54"/>
      <c r="AU52" s="54"/>
      <c r="AV52" s="54"/>
      <c r="AW52" s="54"/>
      <c r="AX52" s="82"/>
      <c r="AY52" s="54"/>
      <c r="AZ52" s="54"/>
      <c r="BA52" s="54"/>
      <c r="BB52" s="54"/>
      <c r="BC52" s="82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CB52" s="31">
        <f t="shared" si="37"/>
      </c>
      <c r="CC52" s="31">
        <f t="shared" si="37"/>
      </c>
      <c r="CD52" s="31">
        <f>IF(ROUND(F52,3)&lt;&gt;F52,"Column "&amp;$D$9&amp;", "&amp;F$16&amp;", "&amp;$A$48&amp;", Long length, "&amp;" Level "&amp;$C52&amp;";","")</f>
      </c>
      <c r="CE52" s="31">
        <f t="shared" si="37"/>
      </c>
      <c r="CG52" s="31" t="e">
        <f>IF(ROUND(#REF!,3)&lt;&gt;#REF!,"Column "&amp;#REF!&amp;", "&amp;#REF!&amp;", "&amp;$A$48&amp;", Long length, "&amp;" Level "&amp;$C52&amp;";","")</f>
        <v>#REF!</v>
      </c>
      <c r="CH52" s="31">
        <f>IF(ROUND(H52,3)&lt;&gt;H52,"Column "&amp;#REF!&amp;", "&amp;H$16&amp;", "&amp;$A$48&amp;", Long length, "&amp;" Level "&amp;$C52&amp;";","")</f>
      </c>
      <c r="CI52" s="31">
        <f>IF(ROUND(I52,3)&lt;&gt;I52,"Column "&amp;#REF!&amp;", "&amp;I$16&amp;", "&amp;$A$48&amp;", Long length, "&amp;" Level "&amp;$C52&amp;";","")</f>
      </c>
      <c r="CJ52" s="31">
        <f>IF(ROUND(J52,3)&lt;&gt;J52,"Column "&amp;#REF!&amp;", "&amp;J$16&amp;", "&amp;$A$48&amp;", Long length, "&amp;" Level "&amp;$C52&amp;";","")</f>
      </c>
      <c r="CL52" s="31">
        <f>IF(ROUND(K52,3)&lt;&gt;K52,"Column "&amp;$K$9&amp;", "&amp;K$16&amp;", "&amp;$A$48&amp;", Long length, "&amp;" Level "&amp;$C52&amp;";","")</f>
      </c>
      <c r="CM52" s="31" t="e">
        <f>IF(ROUND(#REF!,3)&lt;&gt;#REF!,"Column "&amp;$K$9&amp;", "&amp;#REF!&amp;", "&amp;$A$48&amp;", Long length, "&amp;" Level "&amp;$C52&amp;";","")</f>
        <v>#REF!</v>
      </c>
      <c r="CN52" s="31">
        <f t="shared" si="38"/>
      </c>
      <c r="CO52" s="31">
        <f t="shared" si="38"/>
      </c>
      <c r="CQ52" s="31">
        <f t="shared" si="39"/>
      </c>
      <c r="CR52" s="31">
        <f t="shared" si="39"/>
      </c>
      <c r="CS52" s="31">
        <f t="shared" si="39"/>
      </c>
      <c r="CT52" s="31">
        <f t="shared" si="39"/>
      </c>
      <c r="CV52" s="31" t="e">
        <f>IF(ROUND(#REF!,3)&lt;&gt;#REF!,"Column "&amp;#REF!&amp;", Wholly franchised-out to "&amp;#REF!&amp;", "&amp;$A$48&amp;", Long length, "&amp;" Level "&amp;$C52&amp;";","")</f>
        <v>#REF!</v>
      </c>
      <c r="CW52" s="31">
        <f>IF(ROUND(X52,3)&lt;&gt;X52,"Column "&amp;#REF!&amp;", Wholly franchised-out to "&amp;X$16&amp;", "&amp;$A$48&amp;", Long length, "&amp;" Level "&amp;$C52&amp;";","")</f>
      </c>
      <c r="CX52" s="31">
        <f>IF(ROUND(Y52,3)&lt;&gt;Y52,"Column "&amp;#REF!&amp;", Wholly franchised-out to "&amp;Y$16&amp;", "&amp;$A$48&amp;", Long length, "&amp;" Level "&amp;$C52&amp;";","")</f>
      </c>
      <c r="CZ52" s="31">
        <f>IF(ROUND(Z52,3)&lt;&gt;Z52,"Column "&amp;#REF!&amp;", Partially franchised-out to "&amp;Z$16&amp;", "&amp;$A$48&amp;", Long length, "&amp;" Level "&amp;$C52&amp;";","")</f>
      </c>
      <c r="DA52" s="31">
        <f>IF(ROUND(AA52,3)&lt;&gt;AA52,"Column "&amp;#REF!&amp;", Partially franchised-out to "&amp;AA$16&amp;", "&amp;$A$48&amp;", Long length, "&amp;" Level "&amp;$C52&amp;";","")</f>
      </c>
      <c r="DB52" s="31" t="e">
        <f>IF(ROUND(#REF!,3)&lt;&gt;#REF!,"Column "&amp;#REF!&amp;", Partially franchised-out to "&amp;#REF!&amp;", "&amp;$A$48&amp;", Long length, "&amp;" Level "&amp;$C52&amp;";","")</f>
        <v>#REF!</v>
      </c>
      <c r="DD52" s="31">
        <f>IF(ROUND(AB52,3)&lt;&gt;AB52,"Column "&amp;#REF!&amp;", As part of a consortium with "&amp;AB$16&amp;", "&amp;$A$48&amp;", Long length, "&amp;" Level "&amp;$C52&amp;";","")</f>
      </c>
      <c r="DE52" s="31">
        <f>IF(ROUND(AC52,3)&lt;&gt;AC52,"Column "&amp;#REF!&amp;", As part of a consortium with "&amp;AC$16&amp;", "&amp;$A$48&amp;", Long length, "&amp;" Level "&amp;$C52&amp;";","")</f>
      </c>
      <c r="DF52" s="31">
        <f>IF(ROUND(AD52,3)&lt;&gt;AD52,"Column "&amp;#REF!&amp;", As part of a consortium with "&amp;AD$16&amp;", "&amp;$A$48&amp;", Long length, "&amp;" Level "&amp;$C52&amp;";","")</f>
      </c>
    </row>
    <row r="53" spans="1:110" ht="12.75">
      <c r="A53" s="76"/>
      <c r="B53" s="102"/>
      <c r="C53" s="32" t="s">
        <v>48</v>
      </c>
      <c r="D53" s="333">
        <v>0</v>
      </c>
      <c r="E53" s="335">
        <v>0</v>
      </c>
      <c r="F53" s="335">
        <v>0</v>
      </c>
      <c r="G53" s="335">
        <v>0</v>
      </c>
      <c r="H53" s="333">
        <v>0</v>
      </c>
      <c r="I53" s="335">
        <v>0</v>
      </c>
      <c r="J53" s="335">
        <v>0</v>
      </c>
      <c r="K53" s="335">
        <v>0</v>
      </c>
      <c r="L53" s="333">
        <v>0</v>
      </c>
      <c r="M53" s="335">
        <v>0</v>
      </c>
      <c r="N53" s="335">
        <v>0</v>
      </c>
      <c r="O53" s="335">
        <v>0</v>
      </c>
      <c r="P53" s="225">
        <f t="shared" si="0"/>
        <v>0</v>
      </c>
      <c r="Q53" s="226">
        <f t="shared" si="1"/>
        <v>0</v>
      </c>
      <c r="R53" s="226">
        <f t="shared" si="2"/>
        <v>0</v>
      </c>
      <c r="S53" s="226">
        <f t="shared" si="3"/>
        <v>0</v>
      </c>
      <c r="T53" s="333">
        <v>0</v>
      </c>
      <c r="U53" s="335">
        <v>0</v>
      </c>
      <c r="V53" s="335">
        <v>0</v>
      </c>
      <c r="W53" s="335">
        <v>0</v>
      </c>
      <c r="X53" s="333">
        <v>0</v>
      </c>
      <c r="Y53" s="335">
        <v>0</v>
      </c>
      <c r="Z53" s="335">
        <v>0</v>
      </c>
      <c r="AA53" s="336">
        <v>0</v>
      </c>
      <c r="AB53" s="333">
        <v>0</v>
      </c>
      <c r="AC53" s="335">
        <v>0</v>
      </c>
      <c r="AD53" s="335">
        <v>0</v>
      </c>
      <c r="AE53" s="333">
        <v>0</v>
      </c>
      <c r="AF53" s="335">
        <v>0</v>
      </c>
      <c r="AG53" s="336">
        <v>0</v>
      </c>
      <c r="AH53" s="333">
        <v>0</v>
      </c>
      <c r="AI53" s="335">
        <v>0</v>
      </c>
      <c r="AJ53" s="338">
        <v>0</v>
      </c>
      <c r="AK53" s="54"/>
      <c r="AL53" s="54"/>
      <c r="AM53" s="54"/>
      <c r="AN53" s="217"/>
      <c r="AO53" s="54"/>
      <c r="AP53" s="54"/>
      <c r="AQ53" s="54"/>
      <c r="AR53" s="54"/>
      <c r="AS53" s="150"/>
      <c r="AT53" s="54"/>
      <c r="AU53" s="54"/>
      <c r="AV53" s="54"/>
      <c r="AW53" s="54"/>
      <c r="AX53" s="82"/>
      <c r="AY53" s="54"/>
      <c r="AZ53" s="54"/>
      <c r="BA53" s="54"/>
      <c r="BB53" s="54"/>
      <c r="BC53" s="82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CA53" s="31"/>
      <c r="CB53" s="31">
        <f t="shared" si="37"/>
      </c>
      <c r="CC53" s="31">
        <f t="shared" si="37"/>
      </c>
      <c r="CD53" s="31">
        <f t="shared" si="37"/>
      </c>
      <c r="CE53" s="31">
        <f t="shared" si="37"/>
      </c>
      <c r="CF53" s="31"/>
      <c r="CG53" s="31" t="e">
        <f>IF(ROUND(#REF!,3)&lt;&gt;#REF!,"Column "&amp;#REF!&amp;", "&amp;#REF!&amp;", "&amp;$A$48&amp;", Long length, "&amp;" Level "&amp;$C53&amp;";","")</f>
        <v>#REF!</v>
      </c>
      <c r="CH53" s="31">
        <f>IF(ROUND(H53,3)&lt;&gt;H53,"Column "&amp;#REF!&amp;", "&amp;H$16&amp;", "&amp;$A$48&amp;", Long length, "&amp;" Level "&amp;$C53&amp;";","")</f>
      </c>
      <c r="CI53" s="31">
        <f>IF(ROUND(I53,3)&lt;&gt;I53,"Column "&amp;#REF!&amp;", "&amp;I$16&amp;", "&amp;$A$48&amp;", Long length, "&amp;" Level "&amp;$C53&amp;";","")</f>
      </c>
      <c r="CJ53" s="31">
        <f>IF(ROUND(J53,3)&lt;&gt;J53,"Column "&amp;#REF!&amp;", "&amp;J$16&amp;", "&amp;$A$48&amp;", Long length, "&amp;" Level "&amp;$C53&amp;";","")</f>
      </c>
      <c r="CK53" s="31"/>
      <c r="CL53" s="31">
        <f>IF(ROUND(K53,3)&lt;&gt;K53,"Column "&amp;$K$9&amp;", "&amp;K$16&amp;", "&amp;$A$48&amp;", Long length, "&amp;" Level "&amp;$C53&amp;";","")</f>
      </c>
      <c r="CM53" s="31" t="e">
        <f>IF(ROUND(#REF!,3)&lt;&gt;#REF!,"Column "&amp;$K$9&amp;", "&amp;#REF!&amp;", "&amp;$A$48&amp;", Long length, "&amp;" Level "&amp;$C53&amp;";","")</f>
        <v>#REF!</v>
      </c>
      <c r="CN53" s="31">
        <f t="shared" si="38"/>
      </c>
      <c r="CO53" s="31">
        <f t="shared" si="38"/>
      </c>
      <c r="CP53" s="31"/>
      <c r="CQ53" s="31">
        <f t="shared" si="39"/>
      </c>
      <c r="CR53" s="31">
        <f t="shared" si="39"/>
      </c>
      <c r="CS53" s="31">
        <f t="shared" si="39"/>
      </c>
      <c r="CT53" s="31">
        <f t="shared" si="39"/>
      </c>
      <c r="CU53" s="31"/>
      <c r="CV53" s="31" t="e">
        <f>IF(ROUND(#REF!,3)&lt;&gt;#REF!,"Column "&amp;#REF!&amp;", Wholly franchised-out to "&amp;#REF!&amp;", "&amp;$A$48&amp;", Long length, "&amp;" Level "&amp;$C53&amp;";","")</f>
        <v>#REF!</v>
      </c>
      <c r="CW53" s="31">
        <f>IF(ROUND(X53,3)&lt;&gt;X53,"Column "&amp;#REF!&amp;", Wholly franchised-out to "&amp;X$16&amp;", "&amp;$A$48&amp;", Long length, "&amp;" Level "&amp;$C53&amp;";","")</f>
      </c>
      <c r="CX53" s="31">
        <f>IF(ROUND(Y53,3)&lt;&gt;Y53,"Column "&amp;#REF!&amp;", Wholly franchised-out to "&amp;Y$16&amp;", "&amp;$A$48&amp;", Long length, "&amp;" Level "&amp;$C53&amp;";","")</f>
      </c>
      <c r="CY53" s="32"/>
      <c r="CZ53" s="31">
        <f>IF(ROUND(Z53,3)&lt;&gt;Z53,"Column "&amp;#REF!&amp;", Partially franchised-out to "&amp;Z$16&amp;", "&amp;$A$48&amp;", Long length, "&amp;" Level "&amp;$C53&amp;";","")</f>
      </c>
      <c r="DA53" s="31">
        <f>IF(ROUND(AA53,3)&lt;&gt;AA53,"Column "&amp;#REF!&amp;", Partially franchised-out to "&amp;AA$16&amp;", "&amp;$A$48&amp;", Long length, "&amp;" Level "&amp;$C53&amp;";","")</f>
      </c>
      <c r="DB53" s="31" t="e">
        <f>IF(ROUND(#REF!,3)&lt;&gt;#REF!,"Column "&amp;#REF!&amp;", Partially franchised-out to "&amp;#REF!&amp;", "&amp;$A$48&amp;", Long length, "&amp;" Level "&amp;$C53&amp;";","")</f>
        <v>#REF!</v>
      </c>
      <c r="DD53" s="31">
        <f>IF(ROUND(AB53,3)&lt;&gt;AB53,"Column "&amp;#REF!&amp;", As part of a consortium with "&amp;AB$16&amp;", "&amp;$A$48&amp;", Long length, "&amp;" Level "&amp;$C53&amp;";","")</f>
      </c>
      <c r="DE53" s="31">
        <f>IF(ROUND(AC53,3)&lt;&gt;AC53,"Column "&amp;#REF!&amp;", As part of a consortium with "&amp;AC$16&amp;", "&amp;$A$48&amp;", Long length, "&amp;" Level "&amp;$C53&amp;";","")</f>
      </c>
      <c r="DF53" s="31">
        <f>IF(ROUND(AD53,3)&lt;&gt;AD53,"Column "&amp;#REF!&amp;", As part of a consortium with "&amp;AD$16&amp;", "&amp;$A$48&amp;", Long length, "&amp;" Level "&amp;$C53&amp;";","")</f>
      </c>
    </row>
    <row r="54" spans="1:110" ht="12.75">
      <c r="A54" s="75" t="s">
        <v>63</v>
      </c>
      <c r="B54" s="104"/>
      <c r="C54" s="97" t="s">
        <v>45</v>
      </c>
      <c r="D54" s="236"/>
      <c r="E54" s="235"/>
      <c r="F54" s="334">
        <v>0</v>
      </c>
      <c r="G54" s="334">
        <v>0</v>
      </c>
      <c r="H54" s="236"/>
      <c r="I54" s="235"/>
      <c r="J54" s="334">
        <v>0</v>
      </c>
      <c r="K54" s="334">
        <v>0</v>
      </c>
      <c r="L54" s="236"/>
      <c r="M54" s="235"/>
      <c r="N54" s="334">
        <v>0</v>
      </c>
      <c r="O54" s="334">
        <v>0</v>
      </c>
      <c r="P54" s="236"/>
      <c r="Q54" s="235"/>
      <c r="R54" s="233">
        <f>F54+J54+N54</f>
        <v>0</v>
      </c>
      <c r="S54" s="233">
        <f>G54+K54+O54</f>
        <v>0</v>
      </c>
      <c r="T54" s="236"/>
      <c r="U54" s="235"/>
      <c r="V54" s="334">
        <v>0</v>
      </c>
      <c r="W54" s="334">
        <v>0</v>
      </c>
      <c r="X54" s="236"/>
      <c r="Y54" s="235"/>
      <c r="Z54" s="334">
        <v>0</v>
      </c>
      <c r="AA54" s="334">
        <v>0</v>
      </c>
      <c r="AB54" s="236"/>
      <c r="AC54" s="235"/>
      <c r="AD54" s="237"/>
      <c r="AE54" s="238"/>
      <c r="AF54" s="235"/>
      <c r="AG54" s="282"/>
      <c r="AH54" s="238"/>
      <c r="AI54" s="235"/>
      <c r="AJ54" s="239"/>
      <c r="AK54" s="54"/>
      <c r="AL54" s="54"/>
      <c r="AM54" s="54"/>
      <c r="AN54" s="217"/>
      <c r="AO54" s="54"/>
      <c r="AP54" s="54"/>
      <c r="AQ54" s="54"/>
      <c r="AR54" s="54"/>
      <c r="AS54" s="150"/>
      <c r="AT54" s="54"/>
      <c r="AU54" s="54"/>
      <c r="AV54" s="54"/>
      <c r="AW54" s="54"/>
      <c r="AX54" s="82"/>
      <c r="AY54" s="54"/>
      <c r="AZ54" s="54"/>
      <c r="BA54" s="54"/>
      <c r="BB54" s="54"/>
      <c r="BC54" s="82"/>
      <c r="BD54" s="54"/>
      <c r="BE54" s="54"/>
      <c r="BF54" s="54"/>
      <c r="BG54" s="54"/>
      <c r="BH54" s="54"/>
      <c r="BI54" s="54"/>
      <c r="BJ54" s="54"/>
      <c r="BL54" s="54"/>
      <c r="BM54" s="54"/>
      <c r="BN54" s="54"/>
      <c r="CB54" s="31">
        <f aca="true" t="shared" si="40" ref="CB54:CE55">IF(ROUND(D54,3)&lt;&gt;D54,"Column "&amp;$D$9&amp;", "&amp;D$16&amp;", "&amp;$A$54&amp;", Standard length, "&amp;" Level "&amp;$C54&amp;";","")</f>
      </c>
      <c r="CC54" s="31">
        <f t="shared" si="40"/>
      </c>
      <c r="CD54" s="31">
        <f t="shared" si="40"/>
      </c>
      <c r="CE54" s="31">
        <f t="shared" si="40"/>
      </c>
      <c r="CG54" s="31" t="e">
        <f>IF(ROUND(#REF!,3)&lt;&gt;#REF!,"Column "&amp;#REF!&amp;", "&amp;#REF!&amp;", "&amp;$A$54&amp;", Standard length, "&amp;" Level "&amp;$C54&amp;";","")</f>
        <v>#REF!</v>
      </c>
      <c r="CH54" s="31">
        <f>IF(ROUND(H54,3)&lt;&gt;H54,"Column "&amp;#REF!&amp;", "&amp;H$16&amp;", "&amp;$A$54&amp;", Standard length, "&amp;" Level "&amp;$C54&amp;";","")</f>
      </c>
      <c r="CI54" s="31">
        <f>IF(ROUND(I54,3)&lt;&gt;I54,"Column "&amp;#REF!&amp;", "&amp;I$16&amp;", "&amp;$A$54&amp;", Standard length, "&amp;" Level "&amp;$C54&amp;";","")</f>
      </c>
      <c r="CJ54" s="31">
        <f>IF(ROUND(J54,3)&lt;&gt;J54,"Column "&amp;#REF!&amp;", "&amp;J$16&amp;", "&amp;$A$54&amp;", Standard length, "&amp;" Level "&amp;$C54&amp;";","")</f>
      </c>
      <c r="CL54" s="31">
        <f>IF(ROUND(K54,3)&lt;&gt;K54,"Column "&amp;$K$9&amp;", "&amp;K$16&amp;", "&amp;$A$54&amp;", Standard length, "&amp;" Level "&amp;$C54&amp;";","")</f>
      </c>
      <c r="CM54" s="31" t="e">
        <f>IF(ROUND(#REF!,3)&lt;&gt;#REF!,"Column "&amp;$K$9&amp;", "&amp;#REF!&amp;", "&amp;$A$54&amp;", Standard length, "&amp;" Level "&amp;$C54&amp;";","")</f>
        <v>#REF!</v>
      </c>
      <c r="CN54" s="31">
        <f>IF(ROUND(L54,3)&lt;&gt;L54,"Column "&amp;$K$9&amp;", "&amp;L$16&amp;", "&amp;$A$54&amp;", Standard length, "&amp;" Level "&amp;$C54&amp;";","")</f>
      </c>
      <c r="CO54" s="31">
        <f>IF(ROUND(M54,3)&lt;&gt;M54,"Column "&amp;$K$9&amp;", "&amp;M$16&amp;", "&amp;$A$54&amp;", Standard length, "&amp;" Level "&amp;$C54&amp;";","")</f>
      </c>
      <c r="CQ54" s="31">
        <f aca="true" t="shared" si="41" ref="CQ54:CT55">IF(ROUND(T54,3)&lt;&gt;T54,"Column "&amp;$T$9&amp;", "&amp;T$16&amp;", "&amp;$A$54&amp;", Standard length, "&amp;" Level "&amp;$C54&amp;";","")</f>
      </c>
      <c r="CR54" s="31">
        <f t="shared" si="41"/>
      </c>
      <c r="CS54" s="31">
        <f t="shared" si="41"/>
      </c>
      <c r="CT54" s="31">
        <f t="shared" si="41"/>
      </c>
      <c r="CV54" s="31"/>
      <c r="CW54" s="31"/>
      <c r="CX54" s="31"/>
      <c r="CZ54" s="31"/>
      <c r="DA54" s="31"/>
      <c r="DB54" s="31"/>
      <c r="DD54" s="31"/>
      <c r="DE54" s="31"/>
      <c r="DF54" s="31"/>
    </row>
    <row r="55" spans="1:110" ht="12.75">
      <c r="A55" s="105"/>
      <c r="B55" s="106"/>
      <c r="C55" s="32" t="s">
        <v>47</v>
      </c>
      <c r="D55" s="242"/>
      <c r="E55" s="243"/>
      <c r="F55" s="335">
        <v>0</v>
      </c>
      <c r="G55" s="335">
        <v>0</v>
      </c>
      <c r="H55" s="242"/>
      <c r="I55" s="243"/>
      <c r="J55" s="335">
        <v>0</v>
      </c>
      <c r="K55" s="335">
        <v>0</v>
      </c>
      <c r="L55" s="242"/>
      <c r="M55" s="243"/>
      <c r="N55" s="335">
        <v>0</v>
      </c>
      <c r="O55" s="335">
        <v>0</v>
      </c>
      <c r="P55" s="242"/>
      <c r="Q55" s="243"/>
      <c r="R55" s="226">
        <f>F55+J55+N55</f>
        <v>0</v>
      </c>
      <c r="S55" s="226">
        <f>G55+K55+O55</f>
        <v>0</v>
      </c>
      <c r="T55" s="242"/>
      <c r="U55" s="243"/>
      <c r="V55" s="335">
        <v>0</v>
      </c>
      <c r="W55" s="335">
        <v>0</v>
      </c>
      <c r="X55" s="242"/>
      <c r="Y55" s="243"/>
      <c r="Z55" s="335">
        <v>0</v>
      </c>
      <c r="AA55" s="335">
        <v>0</v>
      </c>
      <c r="AB55" s="242"/>
      <c r="AC55" s="243"/>
      <c r="AD55" s="244"/>
      <c r="AE55" s="245"/>
      <c r="AF55" s="243"/>
      <c r="AG55" s="283"/>
      <c r="AH55" s="245"/>
      <c r="AI55" s="243"/>
      <c r="AJ55" s="246"/>
      <c r="AK55" s="54"/>
      <c r="AL55" s="54"/>
      <c r="AM55" s="54"/>
      <c r="AN55" s="217"/>
      <c r="AO55" s="54"/>
      <c r="AP55" s="54"/>
      <c r="AQ55" s="54"/>
      <c r="AR55" s="54"/>
      <c r="AS55" s="150"/>
      <c r="AT55" s="54"/>
      <c r="AU55" s="54"/>
      <c r="AV55" s="54"/>
      <c r="AW55" s="54"/>
      <c r="AX55" s="82"/>
      <c r="AY55" s="54"/>
      <c r="AZ55" s="54"/>
      <c r="BA55" s="54"/>
      <c r="BB55" s="54"/>
      <c r="BC55" s="82"/>
      <c r="BD55" s="54"/>
      <c r="BE55" s="54"/>
      <c r="BF55" s="54"/>
      <c r="BG55" s="54"/>
      <c r="BH55" s="54"/>
      <c r="BI55" s="54"/>
      <c r="BJ55" s="54"/>
      <c r="BL55" s="54"/>
      <c r="BM55" s="54"/>
      <c r="BN55" s="54"/>
      <c r="CB55" s="31">
        <f t="shared" si="40"/>
      </c>
      <c r="CC55" s="31">
        <f t="shared" si="40"/>
      </c>
      <c r="CD55" s="31">
        <f t="shared" si="40"/>
      </c>
      <c r="CE55" s="31">
        <f>IF(ROUND(G55,3)&lt;&gt;G55,"Column "&amp;$D$9&amp;", "&amp;G$16&amp;", "&amp;$A$54&amp;", Standard length, "&amp;" Level "&amp;$C55&amp;";","")</f>
      </c>
      <c r="CG55" s="31" t="e">
        <f>IF(ROUND(#REF!,3)&lt;&gt;#REF!,"Column "&amp;#REF!&amp;", "&amp;#REF!&amp;", "&amp;$A$54&amp;", Standard length, "&amp;" Level "&amp;$C55&amp;";","")</f>
        <v>#REF!</v>
      </c>
      <c r="CH55" s="31">
        <f>IF(ROUND(H55,3)&lt;&gt;H55,"Column "&amp;#REF!&amp;", "&amp;H$16&amp;", "&amp;$A$54&amp;", Standard length, "&amp;" Level "&amp;$C55&amp;";","")</f>
      </c>
      <c r="CI55" s="31">
        <f>IF(ROUND(I55,3)&lt;&gt;I55,"Column "&amp;#REF!&amp;", "&amp;I$16&amp;", "&amp;$A$54&amp;", Standard length, "&amp;" Level "&amp;$C55&amp;";","")</f>
      </c>
      <c r="CJ55" s="31">
        <f>IF(ROUND(J55,3)&lt;&gt;J55,"Column "&amp;#REF!&amp;", "&amp;J$16&amp;", "&amp;$A$54&amp;", Standard length, "&amp;" Level "&amp;$C55&amp;";","")</f>
      </c>
      <c r="CL55" s="31">
        <f>IF(ROUND(K55,3)&lt;&gt;K55,"Column "&amp;$K$9&amp;", "&amp;K$16&amp;", "&amp;$A$54&amp;", Standard length, "&amp;" Level "&amp;$C55&amp;";","")</f>
      </c>
      <c r="CM55" s="31" t="e">
        <f>IF(ROUND(#REF!,3)&lt;&gt;#REF!,"Column "&amp;$K$9&amp;", "&amp;#REF!&amp;", "&amp;$A$54&amp;", Standard length, "&amp;" Level "&amp;$C55&amp;";","")</f>
        <v>#REF!</v>
      </c>
      <c r="CN55" s="31">
        <f>IF(ROUND(L55,3)&lt;&gt;L55,"Column "&amp;$K$9&amp;", "&amp;L$16&amp;", "&amp;$A$54&amp;", Standard length, "&amp;" Level "&amp;$C55&amp;";","")</f>
      </c>
      <c r="CO55" s="31">
        <f>IF(ROUND(M55,3)&lt;&gt;M55,"Column "&amp;$K$9&amp;", "&amp;M$16&amp;", "&amp;$A$54&amp;", Standard length, "&amp;" Level "&amp;$C55&amp;";","")</f>
      </c>
      <c r="CQ55" s="31">
        <f t="shared" si="41"/>
      </c>
      <c r="CR55" s="31">
        <f t="shared" si="41"/>
      </c>
      <c r="CS55" s="31">
        <f t="shared" si="41"/>
      </c>
      <c r="CT55" s="31">
        <f t="shared" si="41"/>
      </c>
      <c r="CV55" s="31"/>
      <c r="CW55" s="31"/>
      <c r="CX55" s="31"/>
      <c r="CZ55" s="31"/>
      <c r="DA55" s="31"/>
      <c r="DB55" s="31"/>
      <c r="DD55" s="31"/>
      <c r="DE55" s="31"/>
      <c r="DF55" s="31"/>
    </row>
    <row r="56" spans="1:110" ht="12.75">
      <c r="A56" s="99"/>
      <c r="B56" s="103" t="s">
        <v>49</v>
      </c>
      <c r="C56" s="101" t="s">
        <v>45</v>
      </c>
      <c r="D56" s="250"/>
      <c r="E56" s="251"/>
      <c r="F56" s="249"/>
      <c r="G56" s="249"/>
      <c r="H56" s="250"/>
      <c r="I56" s="251"/>
      <c r="J56" s="249"/>
      <c r="K56" s="249"/>
      <c r="L56" s="250"/>
      <c r="M56" s="251"/>
      <c r="N56" s="249"/>
      <c r="O56" s="249"/>
      <c r="P56" s="250"/>
      <c r="Q56" s="251"/>
      <c r="R56" s="249"/>
      <c r="S56" s="249"/>
      <c r="T56" s="250"/>
      <c r="U56" s="251"/>
      <c r="V56" s="249"/>
      <c r="W56" s="249"/>
      <c r="X56" s="250"/>
      <c r="Y56" s="251"/>
      <c r="Z56" s="249"/>
      <c r="AA56" s="252"/>
      <c r="AB56" s="250"/>
      <c r="AC56" s="251"/>
      <c r="AD56" s="249"/>
      <c r="AE56" s="253"/>
      <c r="AF56" s="251"/>
      <c r="AG56" s="284"/>
      <c r="AH56" s="253"/>
      <c r="AI56" s="251"/>
      <c r="AJ56" s="254"/>
      <c r="AK56" s="54"/>
      <c r="AL56" s="54"/>
      <c r="AM56" s="54"/>
      <c r="AN56" s="217"/>
      <c r="AO56" s="54"/>
      <c r="AP56" s="54"/>
      <c r="AQ56" s="54"/>
      <c r="AR56" s="54"/>
      <c r="AS56" s="150"/>
      <c r="AT56" s="54"/>
      <c r="AU56" s="54"/>
      <c r="AV56" s="54"/>
      <c r="AW56" s="54"/>
      <c r="AX56" s="82"/>
      <c r="AY56" s="54"/>
      <c r="AZ56" s="54"/>
      <c r="BA56" s="54"/>
      <c r="BB56" s="54"/>
      <c r="BC56" s="82"/>
      <c r="BD56" s="54"/>
      <c r="BE56" s="54"/>
      <c r="BF56" s="54"/>
      <c r="BG56" s="54"/>
      <c r="BH56" s="54"/>
      <c r="BI56" s="54"/>
      <c r="BJ56" s="54"/>
      <c r="BL56" s="54"/>
      <c r="BM56" s="54"/>
      <c r="BN56" s="54"/>
      <c r="CB56" s="31">
        <f aca="true" t="shared" si="42" ref="CB56:CE57">IF(ROUND(D56,3)&lt;&gt;D56,"Column "&amp;$D$9&amp;", "&amp;D$16&amp;", "&amp;$A$54&amp;", Long length, "&amp;" Level "&amp;$C56&amp;";","")</f>
      </c>
      <c r="CC56" s="31">
        <f t="shared" si="42"/>
      </c>
      <c r="CD56" s="31">
        <f t="shared" si="42"/>
      </c>
      <c r="CE56" s="31">
        <f t="shared" si="42"/>
      </c>
      <c r="CG56" s="31" t="e">
        <f>IF(ROUND(#REF!,3)&lt;&gt;#REF!,"Column "&amp;#REF!&amp;", "&amp;#REF!&amp;", "&amp;$A$54&amp;", Long length, "&amp;" Level "&amp;$C56&amp;";","")</f>
        <v>#REF!</v>
      </c>
      <c r="CH56" s="31">
        <f>IF(ROUND(H56,3)&lt;&gt;H56,"Column "&amp;#REF!&amp;", "&amp;H$16&amp;", "&amp;$A$54&amp;", Long length, "&amp;" Level "&amp;$C56&amp;";","")</f>
      </c>
      <c r="CI56" s="31">
        <f>IF(ROUND(I56,3)&lt;&gt;I56,"Column "&amp;#REF!&amp;", "&amp;I$16&amp;", "&amp;$A$54&amp;", Long length, "&amp;" Level "&amp;$C56&amp;";","")</f>
      </c>
      <c r="CJ56" s="31">
        <f>IF(ROUND(J56,3)&lt;&gt;J56,"Column "&amp;#REF!&amp;", "&amp;J$16&amp;", "&amp;$A$54&amp;", Long length, "&amp;" Level "&amp;$C56&amp;";","")</f>
      </c>
      <c r="CL56" s="31">
        <f>IF(ROUND(K56,3)&lt;&gt;K56,"Column "&amp;$K$9&amp;", "&amp;K$16&amp;", "&amp;$A$54&amp;", Long length, "&amp;" Level "&amp;$C56&amp;";","")</f>
      </c>
      <c r="CM56" s="31" t="e">
        <f>IF(ROUND(#REF!,3)&lt;&gt;#REF!,"Column "&amp;$K$9&amp;", "&amp;#REF!&amp;", "&amp;$A$54&amp;", Long length, "&amp;" Level "&amp;$C56&amp;";","")</f>
        <v>#REF!</v>
      </c>
      <c r="CN56" s="31">
        <f>IF(ROUND(L56,3)&lt;&gt;L56,"Column "&amp;$K$9&amp;", "&amp;L$16&amp;", "&amp;$A$54&amp;", Long length, "&amp;" Level "&amp;$C56&amp;";","")</f>
      </c>
      <c r="CO56" s="31">
        <f>IF(ROUND(M56,3)&lt;&gt;M56,"Column "&amp;$K$9&amp;", "&amp;M$16&amp;", "&amp;$A$54&amp;", Long length, "&amp;" Level "&amp;$C56&amp;";","")</f>
      </c>
      <c r="CQ56" s="31">
        <f aca="true" t="shared" si="43" ref="CQ56:CT57">IF(ROUND(T56,3)&lt;&gt;T56,"Column "&amp;$T$9&amp;", "&amp;T$16&amp;", "&amp;$A$54&amp;", Long length, "&amp;" Level "&amp;$C56&amp;";","")</f>
      </c>
      <c r="CR56" s="31">
        <f t="shared" si="43"/>
      </c>
      <c r="CS56" s="31">
        <f t="shared" si="43"/>
      </c>
      <c r="CT56" s="31">
        <f t="shared" si="43"/>
      </c>
      <c r="CV56" s="31"/>
      <c r="CW56" s="31"/>
      <c r="CX56" s="31"/>
      <c r="CZ56" s="31"/>
      <c r="DA56" s="31"/>
      <c r="DB56" s="31"/>
      <c r="DD56" s="31"/>
      <c r="DE56" s="31"/>
      <c r="DF56" s="31"/>
    </row>
    <row r="57" spans="1:110" ht="12.75">
      <c r="A57" s="76"/>
      <c r="B57" s="102"/>
      <c r="C57" s="32" t="s">
        <v>47</v>
      </c>
      <c r="D57" s="259"/>
      <c r="E57" s="260"/>
      <c r="F57" s="264"/>
      <c r="G57" s="264"/>
      <c r="H57" s="259"/>
      <c r="I57" s="260"/>
      <c r="J57" s="264"/>
      <c r="K57" s="264"/>
      <c r="L57" s="259"/>
      <c r="M57" s="260"/>
      <c r="N57" s="264"/>
      <c r="O57" s="264"/>
      <c r="P57" s="259"/>
      <c r="Q57" s="260"/>
      <c r="R57" s="264"/>
      <c r="S57" s="264"/>
      <c r="T57" s="259"/>
      <c r="U57" s="260"/>
      <c r="V57" s="264"/>
      <c r="W57" s="264"/>
      <c r="X57" s="259"/>
      <c r="Y57" s="260"/>
      <c r="Z57" s="264"/>
      <c r="AA57" s="285"/>
      <c r="AB57" s="259"/>
      <c r="AC57" s="260"/>
      <c r="AD57" s="264"/>
      <c r="AE57" s="265"/>
      <c r="AF57" s="260"/>
      <c r="AG57" s="286"/>
      <c r="AH57" s="265"/>
      <c r="AI57" s="260"/>
      <c r="AJ57" s="266"/>
      <c r="AK57" s="54"/>
      <c r="AL57" s="54"/>
      <c r="AM57" s="54"/>
      <c r="AN57" s="217"/>
      <c r="AO57" s="54"/>
      <c r="AP57" s="54"/>
      <c r="AQ57" s="54"/>
      <c r="AR57" s="54"/>
      <c r="AS57" s="150"/>
      <c r="AT57" s="54"/>
      <c r="AU57" s="54"/>
      <c r="AV57" s="54"/>
      <c r="AW57" s="54"/>
      <c r="AX57" s="82"/>
      <c r="AY57" s="54"/>
      <c r="AZ57" s="54"/>
      <c r="BA57" s="54"/>
      <c r="BB57" s="54"/>
      <c r="BC57" s="82"/>
      <c r="BD57" s="54"/>
      <c r="BE57" s="54"/>
      <c r="BF57" s="54"/>
      <c r="BG57" s="54"/>
      <c r="BH57" s="54"/>
      <c r="BI57" s="54"/>
      <c r="BJ57" s="54"/>
      <c r="BL57" s="54"/>
      <c r="BM57" s="54"/>
      <c r="BN57" s="54"/>
      <c r="CB57" s="31">
        <f t="shared" si="42"/>
      </c>
      <c r="CC57" s="31">
        <f t="shared" si="42"/>
      </c>
      <c r="CD57" s="31">
        <f t="shared" si="42"/>
      </c>
      <c r="CE57" s="31">
        <f t="shared" si="42"/>
      </c>
      <c r="CG57" s="31" t="e">
        <f>IF(ROUND(#REF!,3)&lt;&gt;#REF!,"Column "&amp;#REF!&amp;", "&amp;#REF!&amp;", "&amp;$A$54&amp;", Long length, "&amp;" Level "&amp;$C57&amp;";","")</f>
        <v>#REF!</v>
      </c>
      <c r="CH57" s="31">
        <f>IF(ROUND(H57,3)&lt;&gt;H57,"Column "&amp;#REF!&amp;", "&amp;H$16&amp;", "&amp;$A$54&amp;", Long length, "&amp;" Level "&amp;$C57&amp;";","")</f>
      </c>
      <c r="CI57" s="31">
        <f>IF(ROUND(I57,3)&lt;&gt;I57,"Column "&amp;#REF!&amp;", "&amp;I$16&amp;", "&amp;$A$54&amp;", Long length, "&amp;" Level "&amp;$C57&amp;";","")</f>
      </c>
      <c r="CJ57" s="31">
        <f>IF(ROUND(J57,3)&lt;&gt;J57,"Column "&amp;#REF!&amp;", "&amp;J$16&amp;", "&amp;$A$54&amp;", Long length, "&amp;" Level "&amp;$C57&amp;";","")</f>
      </c>
      <c r="CL57" s="31">
        <f>IF(ROUND(K57,3)&lt;&gt;K57,"Column "&amp;$K$9&amp;", "&amp;K$16&amp;", "&amp;$A$54&amp;", Long length, "&amp;" Level "&amp;$C57&amp;";","")</f>
      </c>
      <c r="CM57" s="31" t="e">
        <f>IF(ROUND(#REF!,3)&lt;&gt;#REF!,"Column "&amp;$K$9&amp;", "&amp;#REF!&amp;", "&amp;$A$54&amp;", Long length, "&amp;" Level "&amp;$C57&amp;";","")</f>
        <v>#REF!</v>
      </c>
      <c r="CN57" s="31">
        <f>IF(ROUND(L57,3)&lt;&gt;L57,"Column "&amp;$K$9&amp;", "&amp;L$16&amp;", "&amp;$A$54&amp;", Long length, "&amp;" Level "&amp;$C57&amp;";","")</f>
      </c>
      <c r="CO57" s="31">
        <f>IF(ROUND(M57,3)&lt;&gt;M57,"Column "&amp;$K$9&amp;", "&amp;M$16&amp;", "&amp;$A$54&amp;", Long length, "&amp;" Level "&amp;$C57&amp;";","")</f>
      </c>
      <c r="CQ57" s="31">
        <f t="shared" si="43"/>
      </c>
      <c r="CR57" s="31">
        <f t="shared" si="43"/>
      </c>
      <c r="CS57" s="31">
        <f t="shared" si="43"/>
      </c>
      <c r="CT57" s="31">
        <f t="shared" si="43"/>
      </c>
      <c r="CV57" s="31"/>
      <c r="CW57" s="31"/>
      <c r="CX57" s="31"/>
      <c r="CZ57" s="31"/>
      <c r="DA57" s="31"/>
      <c r="DB57" s="31"/>
      <c r="DD57" s="31"/>
      <c r="DE57" s="31"/>
      <c r="DF57" s="31"/>
    </row>
    <row r="58" spans="1:110" ht="12.75">
      <c r="A58" s="75" t="s">
        <v>64</v>
      </c>
      <c r="B58" s="104"/>
      <c r="C58" s="97" t="s">
        <v>45</v>
      </c>
      <c r="D58" s="242"/>
      <c r="E58" s="243"/>
      <c r="F58" s="335">
        <v>0</v>
      </c>
      <c r="G58" s="335">
        <v>0</v>
      </c>
      <c r="H58" s="242"/>
      <c r="I58" s="243"/>
      <c r="J58" s="335">
        <v>0</v>
      </c>
      <c r="K58" s="335">
        <v>0</v>
      </c>
      <c r="L58" s="242"/>
      <c r="M58" s="243"/>
      <c r="N58" s="335">
        <v>0</v>
      </c>
      <c r="O58" s="335">
        <v>0</v>
      </c>
      <c r="P58" s="242"/>
      <c r="Q58" s="243"/>
      <c r="R58" s="226">
        <f aca="true" t="shared" si="44" ref="R58:S63">F58+J58+N58</f>
        <v>0</v>
      </c>
      <c r="S58" s="226">
        <f t="shared" si="44"/>
        <v>0</v>
      </c>
      <c r="T58" s="242"/>
      <c r="U58" s="243"/>
      <c r="V58" s="335">
        <v>0</v>
      </c>
      <c r="W58" s="335">
        <v>0</v>
      </c>
      <c r="X58" s="242"/>
      <c r="Y58" s="243"/>
      <c r="Z58" s="335">
        <v>0</v>
      </c>
      <c r="AA58" s="336">
        <v>0</v>
      </c>
      <c r="AB58" s="242"/>
      <c r="AC58" s="243"/>
      <c r="AD58" s="244"/>
      <c r="AE58" s="245"/>
      <c r="AF58" s="243"/>
      <c r="AG58" s="283"/>
      <c r="AH58" s="245"/>
      <c r="AI58" s="243"/>
      <c r="AJ58" s="246"/>
      <c r="AK58" s="54"/>
      <c r="AL58" s="54"/>
      <c r="AM58" s="54"/>
      <c r="AN58" s="217"/>
      <c r="AO58" s="54"/>
      <c r="AP58" s="54"/>
      <c r="AQ58" s="54"/>
      <c r="AR58" s="54"/>
      <c r="AS58" s="150"/>
      <c r="AT58" s="54"/>
      <c r="AU58" s="54"/>
      <c r="AV58" s="54"/>
      <c r="AW58" s="54"/>
      <c r="AX58" s="82"/>
      <c r="AY58" s="54"/>
      <c r="AZ58" s="54"/>
      <c r="BA58" s="54"/>
      <c r="BB58" s="54"/>
      <c r="BC58" s="82"/>
      <c r="BD58" s="54"/>
      <c r="BE58" s="54"/>
      <c r="BF58" s="54"/>
      <c r="BG58" s="54"/>
      <c r="BH58" s="54"/>
      <c r="BI58" s="54"/>
      <c r="BJ58" s="54"/>
      <c r="BL58" s="54"/>
      <c r="BM58" s="54"/>
      <c r="BN58" s="54"/>
      <c r="CB58" s="31">
        <f aca="true" t="shared" si="45" ref="CB58:CE60">IF(ROUND(D58,3)&lt;&gt;D58,"Column "&amp;$D$9&amp;", "&amp;D$16&amp;", "&amp;$A$58&amp;", Standard length, "&amp;" Level "&amp;$C58&amp;";","")</f>
      </c>
      <c r="CC58" s="31">
        <f t="shared" si="45"/>
      </c>
      <c r="CD58" s="31">
        <f>IF(ROUND(F58,3)&lt;&gt;F58,"Column "&amp;$D$9&amp;", "&amp;F$16&amp;", "&amp;$A$58&amp;", Standard length, "&amp;" Level "&amp;$C58&amp;";","")</f>
      </c>
      <c r="CE58" s="31">
        <f t="shared" si="45"/>
      </c>
      <c r="CG58" s="31" t="e">
        <f>IF(ROUND(#REF!,3)&lt;&gt;#REF!,"Column "&amp;#REF!&amp;", "&amp;#REF!&amp;", "&amp;$A$58&amp;", Standard length, "&amp;" Level "&amp;$C58&amp;";","")</f>
        <v>#REF!</v>
      </c>
      <c r="CH58" s="31">
        <f>IF(ROUND(H58,3)&lt;&gt;H58,"Column "&amp;#REF!&amp;", "&amp;H$16&amp;", "&amp;$A$58&amp;", Standard length, "&amp;" Level "&amp;$C58&amp;";","")</f>
      </c>
      <c r="CI58" s="31">
        <f>IF(ROUND(I58,3)&lt;&gt;I58,"Column "&amp;#REF!&amp;", "&amp;I$16&amp;", "&amp;$A$58&amp;", Standard length, "&amp;" Level "&amp;$C58&amp;";","")</f>
      </c>
      <c r="CJ58" s="31">
        <f>IF(ROUND(J58,3)&lt;&gt;J58,"Column "&amp;#REF!&amp;", "&amp;J$16&amp;", "&amp;$A$58&amp;", Standard length, "&amp;" Level "&amp;$C58&amp;";","")</f>
      </c>
      <c r="CL58" s="31">
        <f>IF(ROUND(K58,3)&lt;&gt;K58,"Column "&amp;$K$9&amp;", "&amp;K$16&amp;", "&amp;$A$58&amp;", Standard length, "&amp;" Level "&amp;$C58&amp;";","")</f>
      </c>
      <c r="CM58" s="31" t="e">
        <f>IF(ROUND(#REF!,3)&lt;&gt;#REF!,"Column "&amp;$K$9&amp;", "&amp;#REF!&amp;", "&amp;$A$58&amp;", Standard length, "&amp;" Level "&amp;$C58&amp;";","")</f>
        <v>#REF!</v>
      </c>
      <c r="CN58" s="31">
        <f aca="true" t="shared" si="46" ref="CN58:CO60">IF(ROUND(L58,3)&lt;&gt;L58,"Column "&amp;$K$9&amp;", "&amp;L$16&amp;", "&amp;$A$58&amp;", Standard length, "&amp;" Level "&amp;$C58&amp;";","")</f>
      </c>
      <c r="CO58" s="31">
        <f t="shared" si="46"/>
      </c>
      <c r="CQ58" s="31">
        <f aca="true" t="shared" si="47" ref="CQ58:CT60">IF(ROUND(T58,3)&lt;&gt;T58,"Column "&amp;$T$9&amp;", "&amp;T$16&amp;", "&amp;$A$58&amp;", Standard length, "&amp;" Level "&amp;$C58&amp;";","")</f>
      </c>
      <c r="CR58" s="31">
        <f t="shared" si="47"/>
      </c>
      <c r="CS58" s="31">
        <f t="shared" si="47"/>
      </c>
      <c r="CT58" s="31">
        <f t="shared" si="47"/>
      </c>
      <c r="CV58" s="31"/>
      <c r="CW58" s="31"/>
      <c r="CX58" s="31"/>
      <c r="CZ58" s="31"/>
      <c r="DA58" s="31"/>
      <c r="DB58" s="31"/>
      <c r="DD58" s="31"/>
      <c r="DE58" s="31"/>
      <c r="DF58" s="31"/>
    </row>
    <row r="59" spans="1:110" ht="12.75">
      <c r="A59" s="76"/>
      <c r="B59" s="102"/>
      <c r="C59" s="32" t="s">
        <v>47</v>
      </c>
      <c r="D59" s="242"/>
      <c r="E59" s="243"/>
      <c r="F59" s="335">
        <v>0</v>
      </c>
      <c r="G59" s="335">
        <v>0</v>
      </c>
      <c r="H59" s="242"/>
      <c r="I59" s="243"/>
      <c r="J59" s="335">
        <v>0</v>
      </c>
      <c r="K59" s="335">
        <v>0</v>
      </c>
      <c r="L59" s="242"/>
      <c r="M59" s="243"/>
      <c r="N59" s="335">
        <v>0</v>
      </c>
      <c r="O59" s="335">
        <v>0</v>
      </c>
      <c r="P59" s="242"/>
      <c r="Q59" s="243"/>
      <c r="R59" s="226">
        <f t="shared" si="44"/>
        <v>0</v>
      </c>
      <c r="S59" s="226">
        <f t="shared" si="44"/>
        <v>0</v>
      </c>
      <c r="T59" s="242"/>
      <c r="U59" s="243"/>
      <c r="V59" s="335">
        <v>0</v>
      </c>
      <c r="W59" s="335">
        <v>0</v>
      </c>
      <c r="X59" s="242"/>
      <c r="Y59" s="243"/>
      <c r="Z59" s="335">
        <v>0</v>
      </c>
      <c r="AA59" s="336">
        <v>0</v>
      </c>
      <c r="AB59" s="242"/>
      <c r="AC59" s="243"/>
      <c r="AD59" s="244"/>
      <c r="AE59" s="245"/>
      <c r="AF59" s="243"/>
      <c r="AG59" s="283"/>
      <c r="AH59" s="245"/>
      <c r="AI59" s="243"/>
      <c r="AJ59" s="246"/>
      <c r="AK59" s="54"/>
      <c r="AL59" s="54"/>
      <c r="AM59" s="54"/>
      <c r="AN59" s="217"/>
      <c r="AO59" s="54"/>
      <c r="AP59" s="54"/>
      <c r="AQ59" s="54"/>
      <c r="AR59" s="54"/>
      <c r="AS59" s="150"/>
      <c r="AT59" s="54"/>
      <c r="AU59" s="54"/>
      <c r="AV59" s="54"/>
      <c r="AW59" s="54"/>
      <c r="AX59" s="82"/>
      <c r="AY59" s="54"/>
      <c r="AZ59" s="54"/>
      <c r="BA59" s="54"/>
      <c r="BB59" s="54"/>
      <c r="BC59" s="82"/>
      <c r="BD59" s="54"/>
      <c r="BE59" s="54"/>
      <c r="BF59" s="54"/>
      <c r="BG59" s="54"/>
      <c r="BH59" s="54"/>
      <c r="BI59" s="54"/>
      <c r="BJ59" s="54"/>
      <c r="BL59" s="54"/>
      <c r="BM59" s="54"/>
      <c r="BN59" s="54"/>
      <c r="CB59" s="31">
        <f>IF(ROUND(D59,3)&lt;&gt;D59,"Column "&amp;$D$9&amp;", "&amp;D$16&amp;", "&amp;$A$58&amp;", Standard length, "&amp;" Level "&amp;$C59&amp;";","")</f>
      </c>
      <c r="CC59" s="31">
        <f t="shared" si="45"/>
      </c>
      <c r="CD59" s="31">
        <f t="shared" si="45"/>
      </c>
      <c r="CE59" s="31">
        <f t="shared" si="45"/>
      </c>
      <c r="CG59" s="31" t="e">
        <f>IF(ROUND(#REF!,3)&lt;&gt;#REF!,"Column "&amp;#REF!&amp;", "&amp;#REF!&amp;", "&amp;$A$58&amp;", Standard length, "&amp;" Level "&amp;$C59&amp;";","")</f>
        <v>#REF!</v>
      </c>
      <c r="CH59" s="31">
        <f>IF(ROUND(H59,3)&lt;&gt;H59,"Column "&amp;#REF!&amp;", "&amp;H$16&amp;", "&amp;$A$58&amp;", Standard length, "&amp;" Level "&amp;$C59&amp;";","")</f>
      </c>
      <c r="CI59" s="31">
        <f>IF(ROUND(I59,3)&lt;&gt;I59,"Column "&amp;#REF!&amp;", "&amp;I$16&amp;", "&amp;$A$58&amp;", Standard length, "&amp;" Level "&amp;$C59&amp;";","")</f>
      </c>
      <c r="CJ59" s="31">
        <f>IF(ROUND(J59,3)&lt;&gt;J59,"Column "&amp;#REF!&amp;", "&amp;J$16&amp;", "&amp;$A$58&amp;", Standard length, "&amp;" Level "&amp;$C59&amp;";","")</f>
      </c>
      <c r="CL59" s="31">
        <f>IF(ROUND(K59,3)&lt;&gt;K59,"Column "&amp;$K$9&amp;", "&amp;K$16&amp;", "&amp;$A$58&amp;", Standard length, "&amp;" Level "&amp;$C59&amp;";","")</f>
      </c>
      <c r="CM59" s="31" t="e">
        <f>IF(ROUND(#REF!,3)&lt;&gt;#REF!,"Column "&amp;$K$9&amp;", "&amp;#REF!&amp;", "&amp;$A$58&amp;", Standard length, "&amp;" Level "&amp;$C59&amp;";","")</f>
        <v>#REF!</v>
      </c>
      <c r="CN59" s="31">
        <f t="shared" si="46"/>
      </c>
      <c r="CO59" s="31">
        <f t="shared" si="46"/>
      </c>
      <c r="CQ59" s="31">
        <f t="shared" si="47"/>
      </c>
      <c r="CR59" s="31">
        <f t="shared" si="47"/>
      </c>
      <c r="CS59" s="31">
        <f t="shared" si="47"/>
      </c>
      <c r="CT59" s="31">
        <f t="shared" si="47"/>
      </c>
      <c r="CV59" s="31"/>
      <c r="CW59" s="31"/>
      <c r="CX59" s="31"/>
      <c r="CZ59" s="31"/>
      <c r="DA59" s="31"/>
      <c r="DB59" s="31"/>
      <c r="DD59" s="31"/>
      <c r="DE59" s="31"/>
      <c r="DF59" s="31"/>
    </row>
    <row r="60" spans="1:110" ht="12.75">
      <c r="A60" s="76"/>
      <c r="B60" s="102"/>
      <c r="C60" s="32" t="s">
        <v>48</v>
      </c>
      <c r="D60" s="242"/>
      <c r="E60" s="243"/>
      <c r="F60" s="335">
        <v>0</v>
      </c>
      <c r="G60" s="335">
        <v>0</v>
      </c>
      <c r="H60" s="242"/>
      <c r="I60" s="243"/>
      <c r="J60" s="335">
        <v>0</v>
      </c>
      <c r="K60" s="335">
        <v>0</v>
      </c>
      <c r="L60" s="242"/>
      <c r="M60" s="243"/>
      <c r="N60" s="335">
        <v>0</v>
      </c>
      <c r="O60" s="335">
        <v>0</v>
      </c>
      <c r="P60" s="242"/>
      <c r="Q60" s="243"/>
      <c r="R60" s="226">
        <f t="shared" si="44"/>
        <v>0</v>
      </c>
      <c r="S60" s="226">
        <f t="shared" si="44"/>
        <v>0</v>
      </c>
      <c r="T60" s="242"/>
      <c r="U60" s="243"/>
      <c r="V60" s="335">
        <v>0</v>
      </c>
      <c r="W60" s="335">
        <v>0</v>
      </c>
      <c r="X60" s="242"/>
      <c r="Y60" s="243"/>
      <c r="Z60" s="335">
        <v>0</v>
      </c>
      <c r="AA60" s="336">
        <v>0</v>
      </c>
      <c r="AB60" s="242"/>
      <c r="AC60" s="243"/>
      <c r="AD60" s="244"/>
      <c r="AE60" s="245"/>
      <c r="AF60" s="243"/>
      <c r="AG60" s="283"/>
      <c r="AH60" s="245"/>
      <c r="AI60" s="243"/>
      <c r="AJ60" s="246"/>
      <c r="AK60" s="54"/>
      <c r="AL60" s="54"/>
      <c r="AM60" s="54"/>
      <c r="AN60" s="217"/>
      <c r="AO60" s="54"/>
      <c r="AP60" s="54"/>
      <c r="AQ60" s="54"/>
      <c r="AR60" s="54"/>
      <c r="AS60" s="150"/>
      <c r="AT60" s="54"/>
      <c r="AU60" s="54"/>
      <c r="AV60" s="54"/>
      <c r="AW60" s="54"/>
      <c r="AX60" s="82"/>
      <c r="AY60" s="54"/>
      <c r="AZ60" s="54"/>
      <c r="BA60" s="54"/>
      <c r="BB60" s="54"/>
      <c r="BC60" s="82"/>
      <c r="BD60" s="54"/>
      <c r="BE60" s="54"/>
      <c r="BF60" s="54"/>
      <c r="BG60" s="54"/>
      <c r="BH60" s="54"/>
      <c r="BI60" s="54"/>
      <c r="BJ60" s="54"/>
      <c r="BL60" s="54"/>
      <c r="BM60" s="54"/>
      <c r="BN60" s="54"/>
      <c r="CB60" s="31">
        <f t="shared" si="45"/>
      </c>
      <c r="CC60" s="31">
        <f t="shared" si="45"/>
      </c>
      <c r="CD60" s="31">
        <f>IF(ROUND(F60,3)&lt;&gt;F60,"Column "&amp;$D$9&amp;", "&amp;F$16&amp;", "&amp;$A$58&amp;", Standard length, "&amp;" Level "&amp;$C60&amp;";","")</f>
      </c>
      <c r="CE60" s="31">
        <f>IF(ROUND(G60,3)&lt;&gt;G60,"Column "&amp;$D$9&amp;", "&amp;G$16&amp;", "&amp;$A$58&amp;", Standard length, "&amp;" Level "&amp;$C60&amp;";","")</f>
      </c>
      <c r="CG60" s="31" t="e">
        <f>IF(ROUND(#REF!,3)&lt;&gt;#REF!,"Column "&amp;#REF!&amp;", "&amp;#REF!&amp;", "&amp;$A$58&amp;", Standard length, "&amp;" Level "&amp;$C60&amp;";","")</f>
        <v>#REF!</v>
      </c>
      <c r="CH60" s="31">
        <f>IF(ROUND(H60,3)&lt;&gt;H60,"Column "&amp;#REF!&amp;", "&amp;H$16&amp;", "&amp;$A$58&amp;", Standard length, "&amp;" Level "&amp;$C60&amp;";","")</f>
      </c>
      <c r="CI60" s="31">
        <f>IF(ROUND(I60,3)&lt;&gt;I60,"Column "&amp;#REF!&amp;", "&amp;I$16&amp;", "&amp;$A$58&amp;", Standard length, "&amp;" Level "&amp;$C60&amp;";","")</f>
      </c>
      <c r="CJ60" s="31">
        <f>IF(ROUND(J60,3)&lt;&gt;J60,"Column "&amp;#REF!&amp;", "&amp;J$16&amp;", "&amp;$A$58&amp;", Standard length, "&amp;" Level "&amp;$C60&amp;";","")</f>
      </c>
      <c r="CL60" s="31">
        <f>IF(ROUND(K60,3)&lt;&gt;K60,"Column "&amp;$K$9&amp;", "&amp;K$16&amp;", "&amp;$A$58&amp;", Standard length, "&amp;" Level "&amp;$C60&amp;";","")</f>
      </c>
      <c r="CM60" s="31" t="e">
        <f>IF(ROUND(#REF!,3)&lt;&gt;#REF!,"Column "&amp;$K$9&amp;", "&amp;#REF!&amp;", "&amp;$A$58&amp;", Standard length, "&amp;" Level "&amp;$C60&amp;";","")</f>
        <v>#REF!</v>
      </c>
      <c r="CN60" s="31">
        <f t="shared" si="46"/>
      </c>
      <c r="CO60" s="31">
        <f t="shared" si="46"/>
      </c>
      <c r="CQ60" s="31">
        <f t="shared" si="47"/>
      </c>
      <c r="CR60" s="31">
        <f t="shared" si="47"/>
      </c>
      <c r="CS60" s="31">
        <f t="shared" si="47"/>
      </c>
      <c r="CT60" s="31">
        <f t="shared" si="47"/>
      </c>
      <c r="CV60" s="31"/>
      <c r="CW60" s="31"/>
      <c r="CX60" s="31"/>
      <c r="CZ60" s="31"/>
      <c r="DA60" s="31"/>
      <c r="DB60" s="31"/>
      <c r="DD60" s="31"/>
      <c r="DE60" s="31"/>
      <c r="DF60" s="31"/>
    </row>
    <row r="61" spans="1:110" ht="12.75">
      <c r="A61" s="99"/>
      <c r="B61" s="103" t="s">
        <v>49</v>
      </c>
      <c r="C61" s="101" t="s">
        <v>45</v>
      </c>
      <c r="D61" s="250"/>
      <c r="E61" s="251"/>
      <c r="F61" s="340">
        <v>0</v>
      </c>
      <c r="G61" s="340">
        <v>0</v>
      </c>
      <c r="H61" s="250"/>
      <c r="I61" s="251"/>
      <c r="J61" s="340">
        <v>0</v>
      </c>
      <c r="K61" s="340">
        <v>0</v>
      </c>
      <c r="L61" s="250"/>
      <c r="M61" s="251"/>
      <c r="N61" s="340">
        <v>0</v>
      </c>
      <c r="O61" s="340">
        <v>0</v>
      </c>
      <c r="P61" s="250"/>
      <c r="Q61" s="251"/>
      <c r="R61" s="230">
        <f t="shared" si="44"/>
        <v>0</v>
      </c>
      <c r="S61" s="230">
        <f t="shared" si="44"/>
        <v>0</v>
      </c>
      <c r="T61" s="250"/>
      <c r="U61" s="251"/>
      <c r="V61" s="340">
        <v>0</v>
      </c>
      <c r="W61" s="340">
        <v>0</v>
      </c>
      <c r="X61" s="250"/>
      <c r="Y61" s="251"/>
      <c r="Z61" s="340">
        <v>0</v>
      </c>
      <c r="AA61" s="341">
        <v>0</v>
      </c>
      <c r="AB61" s="250"/>
      <c r="AC61" s="251"/>
      <c r="AD61" s="249"/>
      <c r="AE61" s="253"/>
      <c r="AF61" s="251"/>
      <c r="AG61" s="284"/>
      <c r="AH61" s="253"/>
      <c r="AI61" s="251"/>
      <c r="AJ61" s="254"/>
      <c r="AK61" s="54"/>
      <c r="AL61" s="54"/>
      <c r="AM61" s="54"/>
      <c r="AN61" s="217"/>
      <c r="AO61" s="54"/>
      <c r="AP61" s="54"/>
      <c r="AQ61" s="54"/>
      <c r="AR61" s="54"/>
      <c r="AS61" s="150"/>
      <c r="AT61" s="54"/>
      <c r="AU61" s="54"/>
      <c r="AV61" s="54"/>
      <c r="AW61" s="54"/>
      <c r="AX61" s="82"/>
      <c r="AY61" s="54"/>
      <c r="AZ61" s="54"/>
      <c r="BA61" s="54"/>
      <c r="BB61" s="54"/>
      <c r="BC61" s="82"/>
      <c r="BD61" s="54"/>
      <c r="BE61" s="54"/>
      <c r="BF61" s="54"/>
      <c r="BG61" s="54"/>
      <c r="BH61" s="54"/>
      <c r="BI61" s="54"/>
      <c r="BJ61" s="54"/>
      <c r="BL61" s="54"/>
      <c r="BM61" s="54"/>
      <c r="BN61" s="54"/>
      <c r="CB61" s="31">
        <f aca="true" t="shared" si="48" ref="CB61:CE63">IF(ROUND(D61,3)&lt;&gt;D61,"Column "&amp;$D$9&amp;", "&amp;D$16&amp;", "&amp;$A$58&amp;", Long length, "&amp;" Level "&amp;$C61&amp;";","")</f>
      </c>
      <c r="CC61" s="31">
        <f t="shared" si="48"/>
      </c>
      <c r="CD61" s="31">
        <f t="shared" si="48"/>
      </c>
      <c r="CE61" s="31">
        <f t="shared" si="48"/>
      </c>
      <c r="CG61" s="31" t="e">
        <f>IF(ROUND(#REF!,3)&lt;&gt;#REF!,"Column "&amp;#REF!&amp;", "&amp;#REF!&amp;", "&amp;$A$58&amp;", Long length, "&amp;" Level "&amp;$C61&amp;";","")</f>
        <v>#REF!</v>
      </c>
      <c r="CH61" s="31">
        <f>IF(ROUND(H61,3)&lt;&gt;H61,"Column "&amp;#REF!&amp;", "&amp;H$16&amp;", "&amp;$A$58&amp;", Long length, "&amp;" Level "&amp;$C61&amp;";","")</f>
      </c>
      <c r="CI61" s="31">
        <f>IF(ROUND(I61,3)&lt;&gt;I61,"Column "&amp;#REF!&amp;", "&amp;I$16&amp;", "&amp;$A$58&amp;", Long length, "&amp;" Level "&amp;$C61&amp;";","")</f>
      </c>
      <c r="CJ61" s="31">
        <f>IF(ROUND(J61,3)&lt;&gt;J61,"Column "&amp;#REF!&amp;", "&amp;J$16&amp;", "&amp;$A$58&amp;", Long length, "&amp;" Level "&amp;$C61&amp;";","")</f>
      </c>
      <c r="CL61" s="31">
        <f>IF(ROUND(K61,3)&lt;&gt;K61,"Column "&amp;$K$9&amp;", "&amp;K$16&amp;", "&amp;$A$58&amp;", Long length, "&amp;" Level "&amp;$C61&amp;";","")</f>
      </c>
      <c r="CM61" s="31" t="e">
        <f>IF(ROUND(#REF!,3)&lt;&gt;#REF!,"Column "&amp;$K$9&amp;", "&amp;#REF!&amp;", "&amp;$A$58&amp;", Long length, "&amp;" Level "&amp;$C61&amp;";","")</f>
        <v>#REF!</v>
      </c>
      <c r="CN61" s="31">
        <f aca="true" t="shared" si="49" ref="CN61:CO63">IF(ROUND(L61,3)&lt;&gt;L61,"Column "&amp;$K$9&amp;", "&amp;L$16&amp;", "&amp;$A$58&amp;", Long length, "&amp;" Level "&amp;$C61&amp;";","")</f>
      </c>
      <c r="CO61" s="31">
        <f t="shared" si="49"/>
      </c>
      <c r="CQ61" s="31">
        <f aca="true" t="shared" si="50" ref="CQ61:CT63">IF(ROUND(T61,3)&lt;&gt;T61,"Column "&amp;$T$9&amp;", "&amp;T$16&amp;", "&amp;$A$58&amp;", Long length, "&amp;" Level "&amp;$C61&amp;";","")</f>
      </c>
      <c r="CR61" s="31">
        <f t="shared" si="50"/>
      </c>
      <c r="CS61" s="31">
        <f t="shared" si="50"/>
      </c>
      <c r="CT61" s="31">
        <f t="shared" si="50"/>
      </c>
      <c r="CV61" s="31"/>
      <c r="CW61" s="31"/>
      <c r="CX61" s="31"/>
      <c r="CZ61" s="31"/>
      <c r="DA61" s="31"/>
      <c r="DB61" s="31"/>
      <c r="DD61" s="31"/>
      <c r="DE61" s="31"/>
      <c r="DF61" s="31"/>
    </row>
    <row r="62" spans="1:110" ht="12.75">
      <c r="A62" s="76"/>
      <c r="B62" s="31"/>
      <c r="C62" s="32" t="s">
        <v>47</v>
      </c>
      <c r="D62" s="242"/>
      <c r="E62" s="243"/>
      <c r="F62" s="335">
        <v>0</v>
      </c>
      <c r="G62" s="335">
        <v>0</v>
      </c>
      <c r="H62" s="242"/>
      <c r="I62" s="243"/>
      <c r="J62" s="335">
        <v>0</v>
      </c>
      <c r="K62" s="335">
        <v>0</v>
      </c>
      <c r="L62" s="242"/>
      <c r="M62" s="243"/>
      <c r="N62" s="335">
        <v>0</v>
      </c>
      <c r="O62" s="335">
        <v>0</v>
      </c>
      <c r="P62" s="242"/>
      <c r="Q62" s="243"/>
      <c r="R62" s="226">
        <f t="shared" si="44"/>
        <v>0</v>
      </c>
      <c r="S62" s="226">
        <f t="shared" si="44"/>
        <v>0</v>
      </c>
      <c r="T62" s="242"/>
      <c r="U62" s="243"/>
      <c r="V62" s="335">
        <v>0</v>
      </c>
      <c r="W62" s="335">
        <v>0</v>
      </c>
      <c r="X62" s="242"/>
      <c r="Y62" s="243"/>
      <c r="Z62" s="335">
        <v>0</v>
      </c>
      <c r="AA62" s="336">
        <v>0</v>
      </c>
      <c r="AB62" s="242"/>
      <c r="AC62" s="243"/>
      <c r="AD62" s="244"/>
      <c r="AE62" s="245"/>
      <c r="AF62" s="243"/>
      <c r="AG62" s="283"/>
      <c r="AH62" s="245"/>
      <c r="AI62" s="243"/>
      <c r="AJ62" s="246"/>
      <c r="AK62" s="54"/>
      <c r="AL62" s="54"/>
      <c r="AM62" s="54"/>
      <c r="AN62" s="217"/>
      <c r="AO62" s="54"/>
      <c r="AP62" s="54"/>
      <c r="AQ62" s="54"/>
      <c r="AR62" s="54"/>
      <c r="AS62" s="150"/>
      <c r="AT62" s="54"/>
      <c r="AU62" s="54"/>
      <c r="AV62" s="54"/>
      <c r="AW62" s="54"/>
      <c r="AX62" s="82"/>
      <c r="AY62" s="54"/>
      <c r="AZ62" s="54"/>
      <c r="BA62" s="54"/>
      <c r="BB62" s="54"/>
      <c r="BC62" s="82"/>
      <c r="BD62" s="54"/>
      <c r="BE62" s="54"/>
      <c r="BF62" s="54"/>
      <c r="BG62" s="54"/>
      <c r="BH62" s="54"/>
      <c r="BI62" s="54"/>
      <c r="BJ62" s="54"/>
      <c r="BL62" s="54"/>
      <c r="BM62" s="54"/>
      <c r="BN62" s="54"/>
      <c r="CB62" s="31">
        <f t="shared" si="48"/>
      </c>
      <c r="CC62" s="31">
        <f t="shared" si="48"/>
      </c>
      <c r="CD62" s="31">
        <f t="shared" si="48"/>
      </c>
      <c r="CE62" s="31">
        <f t="shared" si="48"/>
      </c>
      <c r="CG62" s="31" t="e">
        <f>IF(ROUND(#REF!,3)&lt;&gt;#REF!,"Column "&amp;#REF!&amp;", "&amp;#REF!&amp;", "&amp;$A$58&amp;", Long length, "&amp;" Level "&amp;$C62&amp;";","")</f>
        <v>#REF!</v>
      </c>
      <c r="CH62" s="31">
        <f>IF(ROUND(H62,3)&lt;&gt;H62,"Column "&amp;#REF!&amp;", "&amp;H$16&amp;", "&amp;$A$58&amp;", Long length, "&amp;" Level "&amp;$C62&amp;";","")</f>
      </c>
      <c r="CI62" s="31">
        <f>IF(ROUND(I62,3)&lt;&gt;I62,"Column "&amp;#REF!&amp;", "&amp;I$16&amp;", "&amp;$A$58&amp;", Long length, "&amp;" Level "&amp;$C62&amp;";","")</f>
      </c>
      <c r="CJ62" s="31">
        <f>IF(ROUND(J62,3)&lt;&gt;J62,"Column "&amp;#REF!&amp;", "&amp;J$16&amp;", "&amp;$A$58&amp;", Long length, "&amp;" Level "&amp;$C62&amp;";","")</f>
      </c>
      <c r="CL62" s="31">
        <f>IF(ROUND(K62,3)&lt;&gt;K62,"Column "&amp;$K$9&amp;", "&amp;K$16&amp;", "&amp;$A$58&amp;", Long length, "&amp;" Level "&amp;$C62&amp;";","")</f>
      </c>
      <c r="CM62" s="31" t="e">
        <f>IF(ROUND(#REF!,3)&lt;&gt;#REF!,"Column "&amp;$K$9&amp;", "&amp;#REF!&amp;", "&amp;$A$58&amp;", Long length, "&amp;" Level "&amp;$C62&amp;";","")</f>
        <v>#REF!</v>
      </c>
      <c r="CN62" s="31">
        <f t="shared" si="49"/>
      </c>
      <c r="CO62" s="31">
        <f t="shared" si="49"/>
      </c>
      <c r="CQ62" s="31">
        <f t="shared" si="50"/>
      </c>
      <c r="CR62" s="31">
        <f t="shared" si="50"/>
      </c>
      <c r="CS62" s="31">
        <f t="shared" si="50"/>
      </c>
      <c r="CT62" s="31">
        <f t="shared" si="50"/>
      </c>
      <c r="CV62" s="31"/>
      <c r="CW62" s="31"/>
      <c r="CX62" s="31"/>
      <c r="CZ62" s="31"/>
      <c r="DA62" s="31"/>
      <c r="DB62" s="31"/>
      <c r="DD62" s="31"/>
      <c r="DE62" s="31"/>
      <c r="DF62" s="31"/>
    </row>
    <row r="63" spans="1:110" ht="13.5" thickBot="1">
      <c r="A63" s="78"/>
      <c r="B63" s="80"/>
      <c r="C63" s="107" t="s">
        <v>48</v>
      </c>
      <c r="D63" s="259"/>
      <c r="E63" s="260"/>
      <c r="F63" s="346">
        <v>0</v>
      </c>
      <c r="G63" s="346">
        <v>0</v>
      </c>
      <c r="H63" s="259"/>
      <c r="I63" s="260"/>
      <c r="J63" s="346">
        <v>0</v>
      </c>
      <c r="K63" s="346">
        <v>0</v>
      </c>
      <c r="L63" s="259"/>
      <c r="M63" s="260"/>
      <c r="N63" s="346">
        <v>0</v>
      </c>
      <c r="O63" s="347">
        <v>0</v>
      </c>
      <c r="P63" s="261"/>
      <c r="Q63" s="262"/>
      <c r="R63" s="263">
        <f t="shared" si="44"/>
        <v>0</v>
      </c>
      <c r="S63" s="263">
        <f t="shared" si="44"/>
        <v>0</v>
      </c>
      <c r="T63" s="261"/>
      <c r="U63" s="260"/>
      <c r="V63" s="346">
        <v>0</v>
      </c>
      <c r="W63" s="346">
        <v>0</v>
      </c>
      <c r="X63" s="259"/>
      <c r="Y63" s="260"/>
      <c r="Z63" s="346">
        <v>0</v>
      </c>
      <c r="AA63" s="348">
        <v>0</v>
      </c>
      <c r="AB63" s="259"/>
      <c r="AC63" s="260"/>
      <c r="AD63" s="264"/>
      <c r="AE63" s="265"/>
      <c r="AF63" s="260"/>
      <c r="AG63" s="286"/>
      <c r="AH63" s="265"/>
      <c r="AI63" s="260"/>
      <c r="AJ63" s="266"/>
      <c r="AK63" s="54"/>
      <c r="AL63" s="54"/>
      <c r="AM63" s="54"/>
      <c r="AN63" s="217"/>
      <c r="AO63" s="54"/>
      <c r="AP63" s="54"/>
      <c r="AQ63" s="54"/>
      <c r="AR63" s="54"/>
      <c r="AS63" s="150"/>
      <c r="AT63" s="54"/>
      <c r="AU63" s="54"/>
      <c r="AV63" s="54"/>
      <c r="AW63" s="54"/>
      <c r="AX63" s="82"/>
      <c r="AY63" s="54"/>
      <c r="AZ63" s="54"/>
      <c r="BA63" s="54"/>
      <c r="BB63" s="54"/>
      <c r="BC63" s="82"/>
      <c r="BD63" s="54"/>
      <c r="BE63" s="54"/>
      <c r="BF63" s="54"/>
      <c r="BG63" s="54"/>
      <c r="BH63" s="54"/>
      <c r="BI63" s="54"/>
      <c r="BJ63" s="54"/>
      <c r="BL63" s="54"/>
      <c r="BM63" s="54"/>
      <c r="BN63" s="54"/>
      <c r="CB63" s="31">
        <f t="shared" si="48"/>
      </c>
      <c r="CC63" s="31">
        <f t="shared" si="48"/>
      </c>
      <c r="CD63" s="31">
        <f t="shared" si="48"/>
      </c>
      <c r="CE63" s="31">
        <f t="shared" si="48"/>
      </c>
      <c r="CG63" s="31" t="e">
        <f>IF(ROUND(#REF!,3)&lt;&gt;#REF!,"Column "&amp;#REF!&amp;", "&amp;#REF!&amp;", "&amp;$A$58&amp;", Long length, "&amp;" Level "&amp;$C63&amp;";","")</f>
        <v>#REF!</v>
      </c>
      <c r="CH63" s="31">
        <f>IF(ROUND(H63,3)&lt;&gt;H63,"Column "&amp;#REF!&amp;", "&amp;H$16&amp;", "&amp;$A$58&amp;", Long length, "&amp;" Level "&amp;$C63&amp;";","")</f>
      </c>
      <c r="CI63" s="31">
        <f>IF(ROUND(I63,3)&lt;&gt;I63,"Column "&amp;#REF!&amp;", "&amp;I$16&amp;", "&amp;$A$58&amp;", Long length, "&amp;" Level "&amp;$C63&amp;";","")</f>
      </c>
      <c r="CJ63" s="31">
        <f>IF(ROUND(J63,3)&lt;&gt;J63,"Column "&amp;#REF!&amp;", "&amp;J$16&amp;", "&amp;$A$58&amp;", Long length, "&amp;" Level "&amp;$C63&amp;";","")</f>
      </c>
      <c r="CL63" s="31">
        <f>IF(ROUND(K63,3)&lt;&gt;K63,"Column "&amp;$K$9&amp;", "&amp;K$16&amp;", "&amp;$A$58&amp;", Long length, "&amp;" Level "&amp;$C63&amp;";","")</f>
      </c>
      <c r="CM63" s="31" t="e">
        <f>IF(ROUND(#REF!,3)&lt;&gt;#REF!,"Column "&amp;$K$9&amp;", "&amp;#REF!&amp;", "&amp;$A$58&amp;", Long length, "&amp;" Level "&amp;$C63&amp;";","")</f>
        <v>#REF!</v>
      </c>
      <c r="CN63" s="31">
        <f t="shared" si="49"/>
      </c>
      <c r="CO63" s="31">
        <f t="shared" si="49"/>
      </c>
      <c r="CQ63" s="31">
        <f t="shared" si="50"/>
      </c>
      <c r="CR63" s="31">
        <f t="shared" si="50"/>
      </c>
      <c r="CS63" s="31">
        <f t="shared" si="50"/>
      </c>
      <c r="CT63" s="31">
        <f t="shared" si="50"/>
      </c>
      <c r="CV63" s="31"/>
      <c r="CW63" s="31"/>
      <c r="CX63" s="31"/>
      <c r="CZ63" s="31"/>
      <c r="DA63" s="31"/>
      <c r="DB63" s="31"/>
      <c r="DD63" s="31"/>
      <c r="DE63" s="31"/>
      <c r="DF63" s="31"/>
    </row>
    <row r="64" spans="1:110" ht="12.75">
      <c r="A64" s="108" t="s">
        <v>65</v>
      </c>
      <c r="B64" s="83"/>
      <c r="C64" s="97" t="s">
        <v>45</v>
      </c>
      <c r="D64" s="269">
        <f aca="true" t="shared" si="51" ref="D64:E69">D18+D24+D30+D36+D42+D48</f>
        <v>0</v>
      </c>
      <c r="E64" s="267">
        <f t="shared" si="51"/>
        <v>0</v>
      </c>
      <c r="F64" s="267">
        <f>F18+F24+F30+F36+F42+F48+F54+F58</f>
        <v>0</v>
      </c>
      <c r="G64" s="268">
        <f>G18+G24+G30+G36+G42+G48+G54+G58</f>
        <v>0</v>
      </c>
      <c r="H64" s="269">
        <f aca="true" t="shared" si="52" ref="H64:I69">H18+H24+H30+H36+H42+H48</f>
        <v>0</v>
      </c>
      <c r="I64" s="267">
        <f t="shared" si="52"/>
        <v>0</v>
      </c>
      <c r="J64" s="267">
        <f>J18+J24+J30+J36+J42+J48+J54+J58</f>
        <v>0</v>
      </c>
      <c r="K64" s="268">
        <f>K18+K24+K30+K36+K42+K48+K54+K58</f>
        <v>0</v>
      </c>
      <c r="L64" s="269">
        <f aca="true" t="shared" si="53" ref="L64:M69">L18+L24+L30+L36+L42+L48</f>
        <v>0</v>
      </c>
      <c r="M64" s="267">
        <f t="shared" si="53"/>
        <v>0</v>
      </c>
      <c r="N64" s="267">
        <f>N18+N24+N30+N36+N42+N48+N54+N58</f>
        <v>0</v>
      </c>
      <c r="O64" s="268">
        <f>O18+O24+O30+O36+O42+O48+O54+O58</f>
        <v>0</v>
      </c>
      <c r="P64" s="269">
        <f aca="true" t="shared" si="54" ref="P64:Q69">P18+P24+P30+P36+P42+P48</f>
        <v>0</v>
      </c>
      <c r="Q64" s="267">
        <f t="shared" si="54"/>
        <v>0</v>
      </c>
      <c r="R64" s="267">
        <f>R18+R24+R30+R36+R42+R48+R54+R58</f>
        <v>0</v>
      </c>
      <c r="S64" s="268">
        <f>S18+S24+S30+S36+S42+S48+S54+S58</f>
        <v>0</v>
      </c>
      <c r="T64" s="269">
        <f aca="true" t="shared" si="55" ref="T64:U69">T18+T24+T30+T36+T42+T48</f>
        <v>0</v>
      </c>
      <c r="U64" s="267">
        <f t="shared" si="55"/>
        <v>0</v>
      </c>
      <c r="V64" s="267">
        <f>V18+V24+V30+V36+V42+V48+V54+V58</f>
        <v>0</v>
      </c>
      <c r="W64" s="268">
        <f>W18+W24+W30+W36+W42+W48+W54+W58</f>
        <v>0</v>
      </c>
      <c r="X64" s="269">
        <f aca="true" t="shared" si="56" ref="X64:Y69">X18+X24+X30+X36+X42+X48</f>
        <v>0</v>
      </c>
      <c r="Y64" s="267">
        <f t="shared" si="56"/>
        <v>0</v>
      </c>
      <c r="Z64" s="267">
        <f>Z18+Z24+Z30+Z36+Z42+Z48+Z54+Z58</f>
        <v>0</v>
      </c>
      <c r="AA64" s="268">
        <f>AA18+AA24+AA30+AA36+AA42+AA48+AA54+AA58</f>
        <v>0</v>
      </c>
      <c r="AB64" s="269">
        <f aca="true" t="shared" si="57" ref="AB64:AD69">AB18+AB24+AB30+AB36+AB42+AB48</f>
        <v>0</v>
      </c>
      <c r="AC64" s="267">
        <f t="shared" si="57"/>
        <v>0</v>
      </c>
      <c r="AD64" s="267">
        <f t="shared" si="57"/>
        <v>0</v>
      </c>
      <c r="AE64" s="269">
        <f aca="true" t="shared" si="58" ref="AE64:AG69">AE18+AE24+AE30+AE36+AE42+AE48</f>
        <v>0</v>
      </c>
      <c r="AF64" s="267">
        <f t="shared" si="58"/>
        <v>0</v>
      </c>
      <c r="AG64" s="268">
        <f t="shared" si="58"/>
        <v>0</v>
      </c>
      <c r="AH64" s="269">
        <f aca="true" t="shared" si="59" ref="AH64:AJ69">AH18+AH24+AH30+AH36+AH42+AH48</f>
        <v>0</v>
      </c>
      <c r="AI64" s="267">
        <f t="shared" si="59"/>
        <v>0</v>
      </c>
      <c r="AJ64" s="270">
        <f t="shared" si="59"/>
        <v>0</v>
      </c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H64" s="54"/>
      <c r="BI64" s="54"/>
      <c r="BJ64" s="54"/>
      <c r="BL64" s="54"/>
      <c r="BM64" s="54"/>
      <c r="BN64" s="54"/>
      <c r="CA64" s="31"/>
      <c r="CB64" s="54">
        <f>CB18&amp;CB19&amp;CB20&amp;CB21&amp;CB22&amp;CB23&amp;CB24&amp;CB25&amp;CB26&amp;CB27&amp;CB28&amp;CB29&amp;CB30&amp;CB31&amp;CB32&amp;CB33&amp;CB34&amp;CB35&amp;CB36&amp;CB37&amp;CB38&amp;CB39&amp;CB40&amp;CB41&amp;CB42&amp;CB43&amp;CB44&amp;CB45&amp;CB46&amp;CB47&amp;CB48&amp;CB49&amp;CB50&amp;CB51&amp;CB52&amp;CB53&amp;CB54&amp;CB55&amp;CB56&amp;CB57&amp;CB58&amp;CB59&amp;CB60&amp;CB61&amp;CB62&amp;CB63</f>
      </c>
      <c r="CC64" s="54">
        <f>CC18&amp;CC19&amp;CC20&amp;CC21&amp;CC22&amp;CC23&amp;CC24&amp;CC25&amp;CC26&amp;CC27&amp;CC28&amp;CC29&amp;CC30&amp;CC31&amp;CC32&amp;CC33&amp;CC34&amp;CC35&amp;CC36&amp;CC37&amp;CC38&amp;CC39&amp;CC40&amp;CC41&amp;CC42&amp;CC43&amp;CC44&amp;CC45&amp;CC46&amp;CC47&amp;CC48&amp;CC49&amp;CC50&amp;CC51&amp;CC52&amp;CC53&amp;CC54&amp;CC55&amp;CC56&amp;CC57&amp;CC58&amp;CC59&amp;CC60&amp;CC61&amp;CC62&amp;CC63</f>
      </c>
      <c r="CD64" s="54">
        <f>CD18&amp;CD19&amp;CD20&amp;CD21&amp;CD22&amp;CD23&amp;CD24&amp;CD25&amp;CD26&amp;CD27&amp;CD28&amp;CD29&amp;CD30&amp;CD31&amp;CD32&amp;CD33&amp;CD34&amp;CD35&amp;CD36&amp;CD37&amp;CD38&amp;CD39&amp;CD40&amp;CD41&amp;CD42&amp;CD43&amp;CD44&amp;CD45&amp;CD46&amp;CD47&amp;CD48&amp;CD49&amp;CD50&amp;CD51&amp;CD52&amp;CD53&amp;CD54&amp;CD55&amp;CD56&amp;CD57&amp;CD58&amp;CD59&amp;CD60&amp;CD61&amp;CD62&amp;CD63</f>
      </c>
      <c r="CE64" s="54">
        <f>CE18&amp;CE19&amp;CE20&amp;CE21&amp;CE22&amp;CE23&amp;CE24&amp;CE25&amp;CE26&amp;CE27&amp;CE28&amp;CE29&amp;CE30&amp;CE31&amp;CE32&amp;CE33&amp;CE34&amp;CE35&amp;CE36&amp;CE37&amp;CE38&amp;CE39&amp;CE40&amp;CE41&amp;CE42&amp;CE43&amp;CE44&amp;CE45&amp;CE46&amp;CE47&amp;CE48&amp;CE49&amp;CE50&amp;CE51&amp;CE52&amp;CE53&amp;CE54&amp;CE55&amp;CE56&amp;CE57&amp;CE58&amp;CE59&amp;CE60&amp;CE61&amp;CE62&amp;CE63</f>
      </c>
      <c r="CF64" s="31"/>
      <c r="CG64" s="54" t="e">
        <f>CG18&amp;CG19&amp;CG20&amp;CG21&amp;CG22&amp;CG23&amp;CG24&amp;CG25&amp;CG26&amp;CG27&amp;CG28&amp;CG29&amp;CG30&amp;CG31&amp;CG32&amp;CG33&amp;CG34&amp;CG35&amp;CG36&amp;CG37&amp;CG38&amp;CG39&amp;CG40&amp;CG41&amp;CG42&amp;CG43&amp;CG44&amp;CG45&amp;CG46&amp;CG47&amp;CG48&amp;CG49&amp;CG50&amp;CG51&amp;CG52&amp;CG53&amp;CG54&amp;CG55&amp;CG56&amp;CG57&amp;CG58&amp;CG59&amp;CG60&amp;CG61&amp;CG62&amp;CG63</f>
        <v>#REF!</v>
      </c>
      <c r="CH64" s="54">
        <f>CH18&amp;CH19&amp;CH20&amp;CH21&amp;CH22&amp;CH23&amp;CH24&amp;CH25&amp;CH26&amp;CH27&amp;CH28&amp;CH29&amp;CH30&amp;CH31&amp;CH32&amp;CH33&amp;CH34&amp;CH35&amp;CH36&amp;CH37&amp;CH38&amp;CH39&amp;CH40&amp;CH41&amp;CH42&amp;CH43&amp;CH44&amp;CH45&amp;CH46&amp;CH47&amp;CH48&amp;CH49&amp;CH50&amp;CH51&amp;CH52&amp;CH53&amp;CH54&amp;CH55&amp;CH56&amp;CH57&amp;CH58&amp;CH59&amp;CH60&amp;CH61&amp;CH62&amp;CH63</f>
      </c>
      <c r="CI64" s="54">
        <f>CI18&amp;CI19&amp;CI20&amp;CI21&amp;CI22&amp;CI23&amp;CI24&amp;CI25&amp;CI26&amp;CI27&amp;CI28&amp;CI29&amp;CI30&amp;CI31&amp;CI32&amp;CI33&amp;CI34&amp;CI35&amp;CI36&amp;CI37&amp;CI38&amp;CI39&amp;CI40&amp;CI41&amp;CI42&amp;CI43&amp;CI44&amp;CI45&amp;CI46&amp;CI47&amp;CI48&amp;CI49&amp;CI50&amp;CI51&amp;CI52&amp;CI53&amp;CI54&amp;CI55&amp;CI56&amp;CI57&amp;CI58&amp;CI59&amp;CI60&amp;CI61&amp;CI62&amp;CI63</f>
      </c>
      <c r="CJ64" s="54">
        <f>CJ18&amp;CJ19&amp;CJ20&amp;CJ21&amp;CJ22&amp;CJ23&amp;CJ24&amp;CJ25&amp;CJ26&amp;CJ27&amp;CJ28&amp;CJ29&amp;CJ30&amp;CJ31&amp;CJ32&amp;CJ33&amp;CJ34&amp;CJ35&amp;CJ36&amp;CJ37&amp;CJ38&amp;CJ39&amp;CJ40&amp;CJ41&amp;CJ42&amp;CJ43&amp;CJ44&amp;CJ45&amp;CJ46&amp;CJ47&amp;CJ48&amp;CJ49&amp;CJ50&amp;CJ51&amp;CJ52&amp;CJ53&amp;CJ54&amp;CJ55&amp;CJ56&amp;CJ57&amp;CJ58&amp;CJ59&amp;CJ60&amp;CJ61&amp;CJ62&amp;CJ63</f>
      </c>
      <c r="CK64" s="31"/>
      <c r="CL64" s="54">
        <f>CL18&amp;CL19&amp;CL20&amp;CL21&amp;CL22&amp;CL23&amp;CL24&amp;CL25&amp;CL26&amp;CL27&amp;CL28&amp;CL29&amp;CL30&amp;CL31&amp;CL32&amp;CL33&amp;CL34&amp;CL35&amp;CL36&amp;CL37&amp;CL38&amp;CL39&amp;CL40&amp;CL41&amp;CL42&amp;CL43&amp;CL44&amp;CL45&amp;CL46&amp;CL47&amp;CL48&amp;CL49&amp;CL50&amp;CL51&amp;CL52&amp;CL53&amp;CL54&amp;CL55&amp;CL56&amp;CL57&amp;CL58&amp;CL59&amp;CL60&amp;CL61&amp;CL62&amp;CL63</f>
      </c>
      <c r="CM64" s="54" t="e">
        <f>CM18&amp;CM19&amp;CM20&amp;CM21&amp;CM22&amp;CM23&amp;CM24&amp;CM25&amp;CM26&amp;CM27&amp;CM28&amp;CM29&amp;CM30&amp;CM31&amp;CM32&amp;CM33&amp;CM34&amp;CM35&amp;CM36&amp;CM37&amp;CM38&amp;CM39&amp;CM40&amp;CM41&amp;CM42&amp;CM43&amp;CM44&amp;CM45&amp;CM46&amp;CM47&amp;CM48&amp;CM49&amp;CM50&amp;CM51&amp;CM52&amp;CM53&amp;CM54&amp;CM55&amp;CM56&amp;CM57&amp;CM58&amp;CM59&amp;CM60&amp;CM61&amp;CM62&amp;CM63</f>
        <v>#REF!</v>
      </c>
      <c r="CN64" s="54">
        <f>CN18&amp;CN19&amp;CN20&amp;CN21&amp;CN22&amp;CN23&amp;CN24&amp;CN25&amp;CN26&amp;CN27&amp;CN28&amp;CN29&amp;CN30&amp;CN31&amp;CN32&amp;CN33&amp;CN34&amp;CN35&amp;CN36&amp;CN37&amp;CN38&amp;CN39&amp;CN40&amp;CN41&amp;CN42&amp;CN43&amp;CN44&amp;CN45&amp;CN46&amp;CN47&amp;CN48&amp;CN49&amp;CN50&amp;CN51&amp;CN52&amp;CN53&amp;CN54&amp;CN55&amp;CN56&amp;CN57&amp;CN58&amp;CN59&amp;CN60&amp;CN61&amp;CN62&amp;CN63</f>
      </c>
      <c r="CO64" s="54">
        <f>CO18&amp;CO19&amp;CO20&amp;CO21&amp;CO22&amp;CO23&amp;CO24&amp;CO25&amp;CO26&amp;CO27&amp;CO28&amp;CO29&amp;CO30&amp;CO31&amp;CO32&amp;CO33&amp;CO34&amp;CO35&amp;CO36&amp;CO37&amp;CO38&amp;CO39&amp;CO40&amp;CO41&amp;CO42&amp;CO43&amp;CO44&amp;CO45&amp;CO46&amp;CO47&amp;CO48&amp;CO49&amp;CO50&amp;CO51&amp;CO52&amp;CO53&amp;CO54&amp;CO55&amp;CO56&amp;CO57&amp;CO58&amp;CO59&amp;CO60&amp;CO61&amp;CO62&amp;CO63</f>
      </c>
      <c r="CP64" s="31"/>
      <c r="CQ64" s="54">
        <f>CQ18&amp;CQ19&amp;CQ20&amp;CQ21&amp;CQ22&amp;CQ23&amp;CQ24&amp;CQ25&amp;CQ26&amp;CQ27&amp;CQ28&amp;CQ29&amp;CQ30&amp;CQ31&amp;CQ32&amp;CQ33&amp;CQ34&amp;CQ35&amp;CQ36&amp;CQ37&amp;CQ38&amp;CQ39&amp;CQ40&amp;CQ41&amp;CQ42&amp;CQ43&amp;CQ44&amp;CQ45&amp;CQ46&amp;CQ47&amp;CQ48&amp;CQ49&amp;CQ50&amp;CQ51&amp;CQ52&amp;CQ53&amp;CQ54&amp;CQ55&amp;CQ56&amp;CQ57&amp;CQ58&amp;CQ59&amp;CQ60&amp;CQ61&amp;CQ62&amp;CQ63</f>
      </c>
      <c r="CR64" s="54">
        <f>CR18&amp;CR19&amp;CR20&amp;CR21&amp;CR22&amp;CR23&amp;CR24&amp;CR25&amp;CR26&amp;CR27&amp;CR28&amp;CR29&amp;CR30&amp;CR31&amp;CR32&amp;CR33&amp;CR34&amp;CR35&amp;CR36&amp;CR37&amp;CR38&amp;CR39&amp;CR40&amp;CR41&amp;CR42&amp;CR43&amp;CR44&amp;CR45&amp;CR46&amp;CR47&amp;CR48&amp;CR49&amp;CR50&amp;CR51&amp;CR52&amp;CR53&amp;CR54&amp;CR55&amp;CR56&amp;CR57&amp;CR58&amp;CR59&amp;CR60&amp;CR61&amp;CR62&amp;CR63</f>
      </c>
      <c r="CS64" s="54">
        <f>CS18&amp;CS19&amp;CS20&amp;CS21&amp;CS22&amp;CS23&amp;CS24&amp;CS25&amp;CS26&amp;CS27&amp;CS28&amp;CS29&amp;CS30&amp;CS31&amp;CS32&amp;CS33&amp;CS34&amp;CS35&amp;CS36&amp;CS37&amp;CS38&amp;CS39&amp;CS40&amp;CS41&amp;CS42&amp;CS43&amp;CS44&amp;CS45&amp;CS46&amp;CS47&amp;CS48&amp;CS49&amp;CS50&amp;CS51&amp;CS52&amp;CS53&amp;CS54&amp;CS55&amp;CS56&amp;CS57&amp;CS58&amp;CS59&amp;CS60&amp;CS61&amp;CS62&amp;CS63</f>
      </c>
      <c r="CT64" s="54">
        <f>CT18&amp;CT19&amp;CT20&amp;CT21&amp;CT22&amp;CT23&amp;CT24&amp;CT25&amp;CT26&amp;CT27&amp;CT28&amp;CT29&amp;CT30&amp;CT31&amp;CT32&amp;CT33&amp;CT34&amp;CT35&amp;CT36&amp;CT37&amp;CT38&amp;CT39&amp;CT40&amp;CT41&amp;CT42&amp;CT43&amp;CT44&amp;CT45&amp;CT46&amp;CT47&amp;CT48&amp;CT49&amp;CT50&amp;CT51&amp;CT52&amp;CT53&amp;CT54&amp;CT55&amp;CT56&amp;CT57&amp;CT58&amp;CT59&amp;CT60&amp;CT61&amp;CT62&amp;CT63</f>
      </c>
      <c r="CU64" s="31"/>
      <c r="CV64" s="54" t="e">
        <f>CV18&amp;CV19&amp;CV20&amp;CV21&amp;CV22&amp;CV23&amp;CV24&amp;CV25&amp;CV26&amp;CV27&amp;CV28&amp;CV29&amp;CV30&amp;CV31&amp;CV32&amp;CV33&amp;CV34&amp;CV35&amp;CV36&amp;CV37&amp;CV38&amp;CV39&amp;CV40&amp;CV41&amp;CV42&amp;CV43&amp;CV44&amp;CV45&amp;CV46&amp;CV47&amp;CV48&amp;CV49&amp;CV50&amp;CV51&amp;CV52&amp;CV53&amp;CV54&amp;CV55&amp;CV56&amp;CV57&amp;CV58&amp;CV59&amp;CV60&amp;CV61&amp;CV62&amp;CV63</f>
        <v>#REF!</v>
      </c>
      <c r="CW64" s="54">
        <f>CW18&amp;CW19&amp;CW20&amp;CW21&amp;CW22&amp;CW23&amp;CW24&amp;CW25&amp;CW26&amp;CW27&amp;CW28&amp;CW29&amp;CW30&amp;CW31&amp;CW32&amp;CW33&amp;CW34&amp;CW35&amp;CW36&amp;CW37&amp;CW38&amp;CW39&amp;CW40&amp;CW41&amp;CW42&amp;CW43&amp;CW44&amp;CW45&amp;CW46&amp;CW47&amp;CW48&amp;CW49&amp;CW50&amp;CW51&amp;CW52&amp;CW53&amp;CW54&amp;CW55&amp;CW56&amp;CW57&amp;CW58&amp;CW59&amp;CW60&amp;CW61&amp;CW62&amp;CW63</f>
      </c>
      <c r="CX64" s="54">
        <f>CX18&amp;CX19&amp;CX20&amp;CX21&amp;CX22&amp;CX23&amp;CX24&amp;CX25&amp;CX26&amp;CX27&amp;CX28&amp;CX29&amp;CX30&amp;CX31&amp;CX32&amp;CX33&amp;CX34&amp;CX35&amp;CX36&amp;CX37&amp;CX38&amp;CX39&amp;CX40&amp;CX41&amp;CX42&amp;CX43&amp;CX44&amp;CX45&amp;CX46&amp;CX47&amp;CX48&amp;CX49&amp;CX50&amp;CX51&amp;CX52&amp;CX53&amp;CX54&amp;CX55&amp;CX56&amp;CX57&amp;CX58&amp;CX59&amp;CX60&amp;CX61&amp;CX62&amp;CX63</f>
      </c>
      <c r="CY64" s="31"/>
      <c r="CZ64" s="54">
        <f>CZ18&amp;CZ19&amp;CZ20&amp;CZ21&amp;CZ22&amp;CZ23&amp;CZ24&amp;CZ25&amp;CZ26&amp;CZ27&amp;CZ28&amp;CZ29&amp;CZ30&amp;CZ31&amp;CZ32&amp;CZ33&amp;CZ34&amp;CZ35&amp;CZ36&amp;CZ37&amp;CZ38&amp;CZ39&amp;CZ40&amp;CZ41&amp;CZ42&amp;CZ43&amp;CZ44&amp;CZ45&amp;CZ46&amp;CZ47&amp;CZ48&amp;CZ49&amp;CZ50&amp;CZ51&amp;CZ52&amp;CZ53&amp;CZ54&amp;CZ55&amp;CZ56&amp;CZ57&amp;CZ58&amp;CZ59&amp;CZ60&amp;CZ61&amp;CZ62&amp;CZ63</f>
      </c>
      <c r="DA64" s="54">
        <f>DA18&amp;DA19&amp;DA20&amp;DA21&amp;DA22&amp;DA23&amp;DA24&amp;DA25&amp;DA26&amp;DA27&amp;DA28&amp;DA29&amp;DA30&amp;DA31&amp;DA32&amp;DA33&amp;DA34&amp;DA35&amp;DA36&amp;DA37&amp;DA38&amp;DA39&amp;DA40&amp;DA41&amp;DA42&amp;DA43&amp;DA44&amp;DA45&amp;DA46&amp;DA47&amp;DA48&amp;DA49&amp;DA50&amp;DA51&amp;DA52&amp;DA53&amp;DA54&amp;DA55&amp;DA56&amp;DA57&amp;DA58&amp;DA59&amp;DA60&amp;DA61&amp;DA62&amp;DA63</f>
      </c>
      <c r="DB64" s="54" t="e">
        <f>DB18&amp;DB19&amp;DB20&amp;DB21&amp;DB22&amp;DB23&amp;DB24&amp;DB25&amp;DB26&amp;DB27&amp;DB28&amp;DB29&amp;DB30&amp;DB31&amp;DB32&amp;DB33&amp;DB34&amp;DB35&amp;DB36&amp;DB37&amp;DB38&amp;DB39&amp;DB40&amp;DB41&amp;DB42&amp;DB43&amp;DB44&amp;DB45&amp;DB46&amp;DB47&amp;DB48&amp;DB49&amp;DB50&amp;DB51&amp;DB52&amp;DB53&amp;DB54&amp;DB55&amp;DB56&amp;DB57&amp;DB58&amp;DB59&amp;DB60&amp;DB61&amp;DB62&amp;DB63</f>
        <v>#REF!</v>
      </c>
      <c r="DD64" s="54">
        <f>DD18&amp;DD19&amp;DD20&amp;DD21&amp;DD22&amp;DD23&amp;DD24&amp;DD25&amp;DD26&amp;DD27&amp;DD28&amp;DD29&amp;DD30&amp;DD31&amp;DD32&amp;DD33&amp;DD34&amp;DD35&amp;DD36&amp;DD37&amp;DD38&amp;DD39&amp;DD40&amp;DD41&amp;DD42&amp;DD43&amp;DD44&amp;DD45&amp;DD46&amp;DD47&amp;DD48&amp;DD49&amp;DD50&amp;DD51&amp;DD52&amp;DD53&amp;DD54&amp;DD55&amp;DD56&amp;DD57&amp;DD58&amp;DD59&amp;DD60&amp;DD61&amp;DD62&amp;DD63</f>
      </c>
      <c r="DE64" s="54">
        <f>DE18&amp;DE19&amp;DE20&amp;DE21&amp;DE22&amp;DE23&amp;DE24&amp;DE25&amp;DE26&amp;DE27&amp;DE28&amp;DE29&amp;DE30&amp;DE31&amp;DE32&amp;DE33&amp;DE34&amp;DE35&amp;DE36&amp;DE37&amp;DE38&amp;DE39&amp;DE40&amp;DE41&amp;DE42&amp;DE43&amp;DE44&amp;DE45&amp;DE46&amp;DE47&amp;DE48&amp;DE49&amp;DE50&amp;DE51&amp;DE52&amp;DE53&amp;DE54&amp;DE55&amp;DE56&amp;DE57&amp;DE58&amp;DE59&amp;DE60&amp;DE61&amp;DE62&amp;DE63</f>
      </c>
      <c r="DF64" s="54">
        <f>DF18&amp;DF19&amp;DF20&amp;DF21&amp;DF22&amp;DF23&amp;DF24&amp;DF25&amp;DF26&amp;DF27&amp;DF28&amp;DF29&amp;DF30&amp;DF31&amp;DF32&amp;DF33&amp;DF34&amp;DF35&amp;DF36&amp;DF37&amp;DF38&amp;DF39&amp;DF40&amp;DF41&amp;DF42&amp;DF43&amp;DF44&amp;DF45&amp;DF46&amp;DF47&amp;DF48&amp;DF49&amp;DF50&amp;DF51&amp;DF52&amp;DF53&amp;DF54&amp;DF55&amp;DF56&amp;DF57&amp;DF58&amp;DF59&amp;DF60&amp;DF61&amp;DF62&amp;DF63</f>
      </c>
    </row>
    <row r="65" spans="1:108" ht="12.75">
      <c r="A65" s="110"/>
      <c r="B65" s="83"/>
      <c r="C65" s="32" t="s">
        <v>47</v>
      </c>
      <c r="D65" s="225">
        <f t="shared" si="51"/>
        <v>0</v>
      </c>
      <c r="E65" s="226">
        <f t="shared" si="51"/>
        <v>0</v>
      </c>
      <c r="F65" s="226">
        <f>F19+F25+F31+F37+F43+F49+F55+F59</f>
        <v>0</v>
      </c>
      <c r="G65" s="271">
        <f>G19+G25+G31+G37+G43+G49+G55+G59</f>
        <v>0</v>
      </c>
      <c r="H65" s="225">
        <f t="shared" si="52"/>
        <v>0</v>
      </c>
      <c r="I65" s="226">
        <f t="shared" si="52"/>
        <v>0</v>
      </c>
      <c r="J65" s="226">
        <f>J19+J25+J31+J37+J43+J49+J55+J59</f>
        <v>0</v>
      </c>
      <c r="K65" s="271">
        <f>K19+K25+K31+K37+K43+K49+K55+K59</f>
        <v>0</v>
      </c>
      <c r="L65" s="225">
        <f t="shared" si="53"/>
        <v>0</v>
      </c>
      <c r="M65" s="226">
        <f t="shared" si="53"/>
        <v>0</v>
      </c>
      <c r="N65" s="226">
        <f>N19+N25+N31+N37+N43+N49+N55+N59</f>
        <v>0</v>
      </c>
      <c r="O65" s="271">
        <f>O19+O25+O31+O37+O43+O49+O55+O59</f>
        <v>0</v>
      </c>
      <c r="P65" s="225">
        <f t="shared" si="54"/>
        <v>0</v>
      </c>
      <c r="Q65" s="226">
        <f t="shared" si="54"/>
        <v>0</v>
      </c>
      <c r="R65" s="226">
        <f>R19+R25+R31+R37+R43+R49+R55+R59</f>
        <v>0</v>
      </c>
      <c r="S65" s="271">
        <f>S19+S25+S31+S37+S43+S49+S55+S59</f>
        <v>0</v>
      </c>
      <c r="T65" s="225">
        <f t="shared" si="55"/>
        <v>0</v>
      </c>
      <c r="U65" s="226">
        <f t="shared" si="55"/>
        <v>0</v>
      </c>
      <c r="V65" s="226">
        <f>V19+V25+V31+V37+V43+V49+V55+V59</f>
        <v>0</v>
      </c>
      <c r="W65" s="271">
        <f>W19+W25+W31+W37+W43+W49+W55+W59</f>
        <v>0</v>
      </c>
      <c r="X65" s="225">
        <f t="shared" si="56"/>
        <v>0</v>
      </c>
      <c r="Y65" s="226">
        <f t="shared" si="56"/>
        <v>0</v>
      </c>
      <c r="Z65" s="226">
        <f>Z19+Z25+Z31+Z37+Z43+Z49+Z55+Z59</f>
        <v>0</v>
      </c>
      <c r="AA65" s="271">
        <f>AA19+AA25+AA31+AA37+AA43+AA49+AA55+AA59</f>
        <v>0</v>
      </c>
      <c r="AB65" s="225">
        <f t="shared" si="57"/>
        <v>0</v>
      </c>
      <c r="AC65" s="226">
        <f t="shared" si="57"/>
        <v>0</v>
      </c>
      <c r="AD65" s="226">
        <f t="shared" si="57"/>
        <v>0</v>
      </c>
      <c r="AE65" s="225">
        <f t="shared" si="58"/>
        <v>0</v>
      </c>
      <c r="AF65" s="226">
        <f t="shared" si="58"/>
        <v>0</v>
      </c>
      <c r="AG65" s="271">
        <f t="shared" si="58"/>
        <v>0</v>
      </c>
      <c r="AH65" s="225">
        <f t="shared" si="59"/>
        <v>0</v>
      </c>
      <c r="AI65" s="226">
        <f t="shared" si="59"/>
        <v>0</v>
      </c>
      <c r="AJ65" s="227">
        <f t="shared" si="59"/>
        <v>0</v>
      </c>
      <c r="CA65" s="82"/>
      <c r="CB65" s="31" t="s">
        <v>39</v>
      </c>
      <c r="CC65" s="82"/>
      <c r="CD65" s="82"/>
      <c r="CE65" s="82"/>
      <c r="CF65" s="82"/>
      <c r="CG65" s="31" t="s">
        <v>40</v>
      </c>
      <c r="CH65" s="82"/>
      <c r="CI65" s="82"/>
      <c r="CJ65" s="82"/>
      <c r="CK65" s="82"/>
      <c r="CL65" s="31" t="s">
        <v>43</v>
      </c>
      <c r="CM65" s="82"/>
      <c r="CN65" s="82"/>
      <c r="CO65" s="82"/>
      <c r="CP65" s="82"/>
      <c r="CQ65" s="82" t="s">
        <v>41</v>
      </c>
      <c r="CR65" s="82"/>
      <c r="CS65" s="82"/>
      <c r="CT65" s="82"/>
      <c r="CU65" s="82"/>
      <c r="CV65" s="82" t="s">
        <v>42</v>
      </c>
      <c r="CW65" s="82"/>
      <c r="CX65" s="82"/>
      <c r="CY65" s="82"/>
      <c r="CZ65" s="82"/>
      <c r="DA65" s="31"/>
      <c r="DB65" s="31"/>
      <c r="DC65" s="82"/>
      <c r="DD65" s="82"/>
    </row>
    <row r="66" spans="1:105" ht="12.75">
      <c r="A66" s="110"/>
      <c r="B66" s="83"/>
      <c r="C66" s="32" t="s">
        <v>48</v>
      </c>
      <c r="D66" s="272">
        <f t="shared" si="51"/>
        <v>0</v>
      </c>
      <c r="E66" s="228">
        <f t="shared" si="51"/>
        <v>0</v>
      </c>
      <c r="F66" s="228">
        <f>F20+F26+F32+F38+F44+F50+F60</f>
        <v>0</v>
      </c>
      <c r="G66" s="273">
        <f>G20+G26+G32+G38+G44+G50+G60</f>
        <v>0</v>
      </c>
      <c r="H66" s="272">
        <f t="shared" si="52"/>
        <v>0</v>
      </c>
      <c r="I66" s="228">
        <f t="shared" si="52"/>
        <v>0</v>
      </c>
      <c r="J66" s="228">
        <f aca="true" t="shared" si="60" ref="J66:K69">J20+J26+J32+J38+J44+J50+J60</f>
        <v>0</v>
      </c>
      <c r="K66" s="273">
        <f t="shared" si="60"/>
        <v>0</v>
      </c>
      <c r="L66" s="272">
        <f t="shared" si="53"/>
        <v>0</v>
      </c>
      <c r="M66" s="228">
        <f t="shared" si="53"/>
        <v>0</v>
      </c>
      <c r="N66" s="228">
        <f aca="true" t="shared" si="61" ref="N66:O69">N20+N26+N32+N38+N44+N50+N60</f>
        <v>0</v>
      </c>
      <c r="O66" s="273">
        <f t="shared" si="61"/>
        <v>0</v>
      </c>
      <c r="P66" s="272">
        <f t="shared" si="54"/>
        <v>0</v>
      </c>
      <c r="Q66" s="228">
        <f t="shared" si="54"/>
        <v>0</v>
      </c>
      <c r="R66" s="228">
        <f aca="true" t="shared" si="62" ref="R66:S69">R20+R26+R32+R38+R44+R50+R60</f>
        <v>0</v>
      </c>
      <c r="S66" s="273">
        <f t="shared" si="62"/>
        <v>0</v>
      </c>
      <c r="T66" s="272">
        <f t="shared" si="55"/>
        <v>0</v>
      </c>
      <c r="U66" s="228">
        <f t="shared" si="55"/>
        <v>0</v>
      </c>
      <c r="V66" s="228">
        <f aca="true" t="shared" si="63" ref="V66:W69">V20+V26+V32+V38+V44+V50+V60</f>
        <v>0</v>
      </c>
      <c r="W66" s="273">
        <f t="shared" si="63"/>
        <v>0</v>
      </c>
      <c r="X66" s="272">
        <f t="shared" si="56"/>
        <v>0</v>
      </c>
      <c r="Y66" s="228">
        <f t="shared" si="56"/>
        <v>0</v>
      </c>
      <c r="Z66" s="228">
        <f aca="true" t="shared" si="64" ref="Z66:AA69">Z20+Z26+Z32+Z38+Z44+Z50+Z60</f>
        <v>0</v>
      </c>
      <c r="AA66" s="273">
        <f t="shared" si="64"/>
        <v>0</v>
      </c>
      <c r="AB66" s="272">
        <f t="shared" si="57"/>
        <v>0</v>
      </c>
      <c r="AC66" s="228">
        <f t="shared" si="57"/>
        <v>0</v>
      </c>
      <c r="AD66" s="228">
        <f t="shared" si="57"/>
        <v>0</v>
      </c>
      <c r="AE66" s="272">
        <f t="shared" si="58"/>
        <v>0</v>
      </c>
      <c r="AF66" s="226">
        <f t="shared" si="58"/>
        <v>0</v>
      </c>
      <c r="AG66" s="271">
        <f t="shared" si="58"/>
        <v>0</v>
      </c>
      <c r="AH66" s="272">
        <f t="shared" si="59"/>
        <v>0</v>
      </c>
      <c r="AI66" s="226">
        <f t="shared" si="59"/>
        <v>0</v>
      </c>
      <c r="AJ66" s="227">
        <f t="shared" si="59"/>
        <v>0</v>
      </c>
      <c r="CA66" s="31" t="s">
        <v>67</v>
      </c>
      <c r="CB66" s="31" t="str">
        <f>AJ64&amp;AK64&amp;AL64&amp;AM64</f>
        <v>0</v>
      </c>
      <c r="CC66" s="31"/>
      <c r="CD66" s="31"/>
      <c r="CE66" s="31"/>
      <c r="CF66" s="31"/>
      <c r="CG66" s="31">
        <f>AO64&amp;AP64&amp;AQ64&amp;AR64</f>
      </c>
      <c r="CH66" s="31"/>
      <c r="CI66" s="31"/>
      <c r="CJ66" s="31"/>
      <c r="CK66" s="31"/>
      <c r="CL66" s="31"/>
      <c r="CM66" s="31"/>
      <c r="CN66" s="31"/>
      <c r="CO66" s="31"/>
      <c r="CP66" s="31"/>
      <c r="CQ66" s="31">
        <f>AY64&amp;AZ64&amp;BA64&amp;BB64</f>
      </c>
      <c r="CR66" s="31"/>
      <c r="CS66" s="31"/>
      <c r="CT66" s="32"/>
      <c r="CU66" s="31"/>
      <c r="CV66" s="31">
        <f>BD64&amp;BE64&amp;BF64&amp;BH64&amp;BI64&amp;BJ64&amp;BL64&amp;BM64&amp;BN64</f>
      </c>
      <c r="CW66" s="31"/>
      <c r="CX66" s="31"/>
      <c r="CY66" s="32"/>
      <c r="CZ66" s="31"/>
      <c r="DA66" s="31"/>
    </row>
    <row r="67" spans="1:105" ht="12.75">
      <c r="A67" s="99"/>
      <c r="B67" s="103" t="s">
        <v>49</v>
      </c>
      <c r="C67" s="101" t="s">
        <v>45</v>
      </c>
      <c r="D67" s="225">
        <f t="shared" si="51"/>
        <v>0</v>
      </c>
      <c r="E67" s="226">
        <f t="shared" si="51"/>
        <v>0</v>
      </c>
      <c r="F67" s="230">
        <f>F21+F27+F33+F39+F45+F51+F56+F61</f>
        <v>0</v>
      </c>
      <c r="G67" s="274">
        <f>G21+G27+G33+G39+G45+G51+G56+G61</f>
        <v>0</v>
      </c>
      <c r="H67" s="225">
        <f t="shared" si="52"/>
        <v>0</v>
      </c>
      <c r="I67" s="226">
        <f t="shared" si="52"/>
        <v>0</v>
      </c>
      <c r="J67" s="230">
        <f t="shared" si="60"/>
        <v>0</v>
      </c>
      <c r="K67" s="274">
        <f t="shared" si="60"/>
        <v>0</v>
      </c>
      <c r="L67" s="225">
        <f t="shared" si="53"/>
        <v>0</v>
      </c>
      <c r="M67" s="226">
        <f t="shared" si="53"/>
        <v>0</v>
      </c>
      <c r="N67" s="230">
        <f t="shared" si="61"/>
        <v>0</v>
      </c>
      <c r="O67" s="274">
        <f t="shared" si="61"/>
        <v>0</v>
      </c>
      <c r="P67" s="225">
        <f t="shared" si="54"/>
        <v>0</v>
      </c>
      <c r="Q67" s="226">
        <f t="shared" si="54"/>
        <v>0</v>
      </c>
      <c r="R67" s="230">
        <f t="shared" si="62"/>
        <v>0</v>
      </c>
      <c r="S67" s="274">
        <f t="shared" si="62"/>
        <v>0</v>
      </c>
      <c r="T67" s="225">
        <f t="shared" si="55"/>
        <v>0</v>
      </c>
      <c r="U67" s="226">
        <f t="shared" si="55"/>
        <v>0</v>
      </c>
      <c r="V67" s="230">
        <f t="shared" si="63"/>
        <v>0</v>
      </c>
      <c r="W67" s="274">
        <f t="shared" si="63"/>
        <v>0</v>
      </c>
      <c r="X67" s="225">
        <f t="shared" si="56"/>
        <v>0</v>
      </c>
      <c r="Y67" s="226">
        <f t="shared" si="56"/>
        <v>0</v>
      </c>
      <c r="Z67" s="230">
        <f t="shared" si="64"/>
        <v>0</v>
      </c>
      <c r="AA67" s="274">
        <f t="shared" si="64"/>
        <v>0</v>
      </c>
      <c r="AB67" s="225">
        <f t="shared" si="57"/>
        <v>0</v>
      </c>
      <c r="AC67" s="230">
        <f t="shared" si="57"/>
        <v>0</v>
      </c>
      <c r="AD67" s="230">
        <f t="shared" si="57"/>
        <v>0</v>
      </c>
      <c r="AE67" s="229">
        <f t="shared" si="58"/>
        <v>0</v>
      </c>
      <c r="AF67" s="230">
        <f t="shared" si="58"/>
        <v>0</v>
      </c>
      <c r="AG67" s="274">
        <f t="shared" si="58"/>
        <v>0</v>
      </c>
      <c r="AH67" s="229">
        <f t="shared" si="59"/>
        <v>0</v>
      </c>
      <c r="AI67" s="230">
        <f t="shared" si="59"/>
        <v>0</v>
      </c>
      <c r="AJ67" s="275">
        <f t="shared" si="59"/>
        <v>0</v>
      </c>
      <c r="CA67" s="31" t="s">
        <v>68</v>
      </c>
      <c r="CB67" s="31">
        <f>CB64&amp;CC64&amp;CD64&amp;CE64</f>
      </c>
      <c r="CC67" s="31"/>
      <c r="CD67" s="31"/>
      <c r="CE67" s="31"/>
      <c r="CF67" s="31"/>
      <c r="CG67" s="31" t="e">
        <f>CG64&amp;CH64&amp;CI64&amp;CJ64</f>
        <v>#REF!</v>
      </c>
      <c r="CH67" s="31"/>
      <c r="CI67" s="31"/>
      <c r="CJ67" s="31"/>
      <c r="CK67" s="31"/>
      <c r="CL67" s="31" t="e">
        <f>CL64&amp;CM64&amp;CN64&amp;CO64</f>
        <v>#REF!</v>
      </c>
      <c r="CM67" s="31"/>
      <c r="CN67" s="31"/>
      <c r="CO67" s="31"/>
      <c r="CP67" s="31"/>
      <c r="CQ67" s="31">
        <f>CQ64&amp;CR64&amp;CS64&amp;CT64</f>
      </c>
      <c r="CR67" s="31"/>
      <c r="CS67" s="31"/>
      <c r="CT67" s="32"/>
      <c r="CU67" s="31"/>
      <c r="CV67" s="31" t="e">
        <f>CV64&amp;CW64&amp;CX64&amp;CZ64&amp;DA64&amp;DB64&amp;DD64&amp;DE64&amp;DF64</f>
        <v>#REF!</v>
      </c>
      <c r="CW67" s="31"/>
      <c r="CX67" s="31"/>
      <c r="CY67" s="32"/>
      <c r="CZ67" s="31"/>
      <c r="DA67" s="31"/>
    </row>
    <row r="68" spans="1:105" ht="12.75">
      <c r="A68" s="76"/>
      <c r="B68" s="31"/>
      <c r="C68" s="32" t="s">
        <v>47</v>
      </c>
      <c r="D68" s="225">
        <f t="shared" si="51"/>
        <v>0</v>
      </c>
      <c r="E68" s="226">
        <f t="shared" si="51"/>
        <v>0</v>
      </c>
      <c r="F68" s="226">
        <f>F22+F28+F34+F40+F46+F52+F57+F62</f>
        <v>0</v>
      </c>
      <c r="G68" s="271">
        <f>G22+G28+G34+G40+G46+G52+G57+G62</f>
        <v>0</v>
      </c>
      <c r="H68" s="225">
        <f t="shared" si="52"/>
        <v>0</v>
      </c>
      <c r="I68" s="226">
        <f t="shared" si="52"/>
        <v>0</v>
      </c>
      <c r="J68" s="226">
        <f t="shared" si="60"/>
        <v>0</v>
      </c>
      <c r="K68" s="271">
        <f t="shared" si="60"/>
        <v>0</v>
      </c>
      <c r="L68" s="225">
        <f t="shared" si="53"/>
        <v>0</v>
      </c>
      <c r="M68" s="226">
        <f t="shared" si="53"/>
        <v>0</v>
      </c>
      <c r="N68" s="226">
        <f t="shared" si="61"/>
        <v>0</v>
      </c>
      <c r="O68" s="271">
        <f t="shared" si="61"/>
        <v>0</v>
      </c>
      <c r="P68" s="225">
        <f t="shared" si="54"/>
        <v>0</v>
      </c>
      <c r="Q68" s="226">
        <f t="shared" si="54"/>
        <v>0</v>
      </c>
      <c r="R68" s="226">
        <f t="shared" si="62"/>
        <v>0</v>
      </c>
      <c r="S68" s="271">
        <f t="shared" si="62"/>
        <v>0</v>
      </c>
      <c r="T68" s="225">
        <f t="shared" si="55"/>
        <v>0</v>
      </c>
      <c r="U68" s="226">
        <f t="shared" si="55"/>
        <v>0</v>
      </c>
      <c r="V68" s="226">
        <f t="shared" si="63"/>
        <v>0</v>
      </c>
      <c r="W68" s="271">
        <f t="shared" si="63"/>
        <v>0</v>
      </c>
      <c r="X68" s="225">
        <f t="shared" si="56"/>
        <v>0</v>
      </c>
      <c r="Y68" s="226">
        <f t="shared" si="56"/>
        <v>0</v>
      </c>
      <c r="Z68" s="226">
        <f t="shared" si="64"/>
        <v>0</v>
      </c>
      <c r="AA68" s="271">
        <f t="shared" si="64"/>
        <v>0</v>
      </c>
      <c r="AB68" s="225">
        <f t="shared" si="57"/>
        <v>0</v>
      </c>
      <c r="AC68" s="226">
        <f t="shared" si="57"/>
        <v>0</v>
      </c>
      <c r="AD68" s="226">
        <f t="shared" si="57"/>
        <v>0</v>
      </c>
      <c r="AE68" s="225">
        <f t="shared" si="58"/>
        <v>0</v>
      </c>
      <c r="AF68" s="226">
        <f t="shared" si="58"/>
        <v>0</v>
      </c>
      <c r="AG68" s="271">
        <f t="shared" si="58"/>
        <v>0</v>
      </c>
      <c r="AH68" s="225">
        <f t="shared" si="59"/>
        <v>0</v>
      </c>
      <c r="AI68" s="226">
        <f t="shared" si="59"/>
        <v>0</v>
      </c>
      <c r="AJ68" s="227">
        <f t="shared" si="59"/>
        <v>0</v>
      </c>
      <c r="CA68" s="31" t="s">
        <v>66</v>
      </c>
      <c r="CB68" s="31" t="str">
        <f>CB66&amp;CB67</f>
        <v>0</v>
      </c>
      <c r="CC68" s="31"/>
      <c r="CD68" s="31"/>
      <c r="CE68" s="31"/>
      <c r="CF68" s="31"/>
      <c r="CG68" s="31" t="e">
        <f>CG66&amp;CG67</f>
        <v>#REF!</v>
      </c>
      <c r="CH68" s="31"/>
      <c r="CI68" s="31"/>
      <c r="CJ68" s="31"/>
      <c r="CK68" s="31"/>
      <c r="CL68" s="31" t="e">
        <f>CL67</f>
        <v>#REF!</v>
      </c>
      <c r="CM68" s="31"/>
      <c r="CN68" s="31"/>
      <c r="CO68" s="31"/>
      <c r="CP68" s="31"/>
      <c r="CQ68" s="31">
        <f>CQ66&amp;CQ67</f>
      </c>
      <c r="CR68" s="31"/>
      <c r="CS68" s="31"/>
      <c r="CT68" s="32"/>
      <c r="CU68" s="31"/>
      <c r="CV68" s="31" t="e">
        <f>CV66&amp;CV67</f>
        <v>#REF!</v>
      </c>
      <c r="CW68" s="31"/>
      <c r="CX68" s="31"/>
      <c r="CY68" s="32"/>
      <c r="CZ68" s="31"/>
      <c r="DA68" s="31"/>
    </row>
    <row r="69" spans="1:108" ht="12.75">
      <c r="A69" s="76"/>
      <c r="B69" s="31"/>
      <c r="C69" s="32" t="s">
        <v>48</v>
      </c>
      <c r="D69" s="225">
        <f t="shared" si="51"/>
        <v>0</v>
      </c>
      <c r="E69" s="231">
        <f t="shared" si="51"/>
        <v>0</v>
      </c>
      <c r="F69" s="231">
        <f>F23+F29+F35+F41+F47+F53+F63</f>
        <v>0</v>
      </c>
      <c r="G69" s="231">
        <f>G23+G29+G35+G41+G47+G53+G63</f>
        <v>0</v>
      </c>
      <c r="H69" s="225">
        <f t="shared" si="52"/>
        <v>0</v>
      </c>
      <c r="I69" s="231">
        <f t="shared" si="52"/>
        <v>0</v>
      </c>
      <c r="J69" s="231">
        <f t="shared" si="60"/>
        <v>0</v>
      </c>
      <c r="K69" s="231">
        <f t="shared" si="60"/>
        <v>0</v>
      </c>
      <c r="L69" s="225">
        <f t="shared" si="53"/>
        <v>0</v>
      </c>
      <c r="M69" s="231">
        <f t="shared" si="53"/>
        <v>0</v>
      </c>
      <c r="N69" s="231">
        <f t="shared" si="61"/>
        <v>0</v>
      </c>
      <c r="O69" s="231">
        <f t="shared" si="61"/>
        <v>0</v>
      </c>
      <c r="P69" s="225">
        <f t="shared" si="54"/>
        <v>0</v>
      </c>
      <c r="Q69" s="231">
        <f t="shared" si="54"/>
        <v>0</v>
      </c>
      <c r="R69" s="231">
        <f t="shared" si="62"/>
        <v>0</v>
      </c>
      <c r="S69" s="231">
        <f t="shared" si="62"/>
        <v>0</v>
      </c>
      <c r="T69" s="225">
        <f t="shared" si="55"/>
        <v>0</v>
      </c>
      <c r="U69" s="231">
        <f t="shared" si="55"/>
        <v>0</v>
      </c>
      <c r="V69" s="231">
        <f t="shared" si="63"/>
        <v>0</v>
      </c>
      <c r="W69" s="231">
        <f t="shared" si="63"/>
        <v>0</v>
      </c>
      <c r="X69" s="225">
        <f t="shared" si="56"/>
        <v>0</v>
      </c>
      <c r="Y69" s="231">
        <f t="shared" si="56"/>
        <v>0</v>
      </c>
      <c r="Z69" s="231">
        <f t="shared" si="64"/>
        <v>0</v>
      </c>
      <c r="AA69" s="231">
        <f t="shared" si="64"/>
        <v>0</v>
      </c>
      <c r="AB69" s="225">
        <f t="shared" si="57"/>
        <v>0</v>
      </c>
      <c r="AC69" s="231">
        <f t="shared" si="57"/>
        <v>0</v>
      </c>
      <c r="AD69" s="231">
        <f t="shared" si="57"/>
        <v>0</v>
      </c>
      <c r="AE69" s="277">
        <f t="shared" si="58"/>
        <v>0</v>
      </c>
      <c r="AF69" s="226">
        <f t="shared" si="58"/>
        <v>0</v>
      </c>
      <c r="AG69" s="271">
        <f t="shared" si="58"/>
        <v>0</v>
      </c>
      <c r="AH69" s="277">
        <f t="shared" si="59"/>
        <v>0</v>
      </c>
      <c r="AI69" s="226">
        <f t="shared" si="59"/>
        <v>0</v>
      </c>
      <c r="AJ69" s="227">
        <f t="shared" si="59"/>
        <v>0</v>
      </c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</row>
    <row r="70" spans="1:36" ht="13.5" thickBot="1">
      <c r="A70" s="79"/>
      <c r="B70" s="80"/>
      <c r="C70" s="112" t="s">
        <v>69</v>
      </c>
      <c r="D70" s="278">
        <f aca="true" t="shared" si="65" ref="D70:AJ70">SUM(D64:D69)</f>
        <v>0</v>
      </c>
      <c r="E70" s="279">
        <f t="shared" si="65"/>
        <v>0</v>
      </c>
      <c r="F70" s="279">
        <f t="shared" si="65"/>
        <v>0</v>
      </c>
      <c r="G70" s="279">
        <f t="shared" si="65"/>
        <v>0</v>
      </c>
      <c r="H70" s="278">
        <f t="shared" si="65"/>
        <v>0</v>
      </c>
      <c r="I70" s="279">
        <f t="shared" si="65"/>
        <v>0</v>
      </c>
      <c r="J70" s="279">
        <f t="shared" si="65"/>
        <v>0</v>
      </c>
      <c r="K70" s="279">
        <f t="shared" si="65"/>
        <v>0</v>
      </c>
      <c r="L70" s="278">
        <f t="shared" si="65"/>
        <v>0</v>
      </c>
      <c r="M70" s="279">
        <f t="shared" si="65"/>
        <v>0</v>
      </c>
      <c r="N70" s="279">
        <f t="shared" si="65"/>
        <v>0</v>
      </c>
      <c r="O70" s="279">
        <f t="shared" si="65"/>
        <v>0</v>
      </c>
      <c r="P70" s="278">
        <f t="shared" si="65"/>
        <v>0</v>
      </c>
      <c r="Q70" s="279">
        <f t="shared" si="65"/>
        <v>0</v>
      </c>
      <c r="R70" s="279">
        <f t="shared" si="65"/>
        <v>0</v>
      </c>
      <c r="S70" s="279">
        <f t="shared" si="65"/>
        <v>0</v>
      </c>
      <c r="T70" s="278">
        <f t="shared" si="65"/>
        <v>0</v>
      </c>
      <c r="U70" s="279">
        <f t="shared" si="65"/>
        <v>0</v>
      </c>
      <c r="V70" s="279">
        <f t="shared" si="65"/>
        <v>0</v>
      </c>
      <c r="W70" s="279">
        <f t="shared" si="65"/>
        <v>0</v>
      </c>
      <c r="X70" s="278">
        <f t="shared" si="65"/>
        <v>0</v>
      </c>
      <c r="Y70" s="279">
        <f t="shared" si="65"/>
        <v>0</v>
      </c>
      <c r="Z70" s="279">
        <f t="shared" si="65"/>
        <v>0</v>
      </c>
      <c r="AA70" s="280">
        <f t="shared" si="65"/>
        <v>0</v>
      </c>
      <c r="AB70" s="278">
        <f t="shared" si="65"/>
        <v>0</v>
      </c>
      <c r="AC70" s="279">
        <f t="shared" si="65"/>
        <v>0</v>
      </c>
      <c r="AD70" s="279">
        <f t="shared" si="65"/>
        <v>0</v>
      </c>
      <c r="AE70" s="278">
        <f t="shared" si="65"/>
        <v>0</v>
      </c>
      <c r="AF70" s="279">
        <f t="shared" si="65"/>
        <v>0</v>
      </c>
      <c r="AG70" s="280">
        <f t="shared" si="65"/>
        <v>0</v>
      </c>
      <c r="AH70" s="278">
        <f t="shared" si="65"/>
        <v>0</v>
      </c>
      <c r="AI70" s="279">
        <f t="shared" si="65"/>
        <v>0</v>
      </c>
      <c r="AJ70" s="281">
        <f t="shared" si="65"/>
        <v>0</v>
      </c>
    </row>
    <row r="71" spans="24:29" ht="12.75">
      <c r="X71" s="31"/>
      <c r="Y71" s="31"/>
      <c r="Z71" s="31"/>
      <c r="AA71" s="31"/>
      <c r="AB71" s="31"/>
      <c r="AC71" s="31"/>
    </row>
    <row r="72" spans="1:35" ht="12.75">
      <c r="A72" s="83"/>
      <c r="B72" s="83"/>
      <c r="C72" s="32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31"/>
      <c r="AH72" s="31"/>
      <c r="AI72" s="31"/>
    </row>
    <row r="73" spans="1:35" ht="12.75">
      <c r="A73" s="31"/>
      <c r="B73" s="83"/>
      <c r="C73" s="32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31"/>
      <c r="AH73" s="31"/>
      <c r="AI73" s="31"/>
    </row>
    <row r="74" spans="2:35" ht="12.75">
      <c r="B74" s="31"/>
      <c r="C74" s="32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31"/>
      <c r="AH74" s="31"/>
      <c r="AI74" s="31"/>
    </row>
    <row r="77" spans="1:67" ht="12.75">
      <c r="A77" s="31"/>
      <c r="K77" s="31"/>
      <c r="L77" s="31"/>
      <c r="M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BM77" s="31"/>
      <c r="BN77" s="31"/>
      <c r="BO77" s="31"/>
    </row>
    <row r="78" spans="1:67" ht="12.75">
      <c r="A78" s="31"/>
      <c r="F78" s="81"/>
      <c r="G78" s="81"/>
      <c r="K78" s="31"/>
      <c r="L78" s="31"/>
      <c r="M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BM78" s="31"/>
      <c r="BN78" s="31"/>
      <c r="BO78" s="31"/>
    </row>
    <row r="79" spans="1:67" ht="12.75">
      <c r="A79" s="31"/>
      <c r="F79" s="81"/>
      <c r="G79" s="81"/>
      <c r="K79" s="31"/>
      <c r="L79" s="31"/>
      <c r="M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BM79" s="31"/>
      <c r="BN79" s="31"/>
      <c r="BO79" s="31"/>
    </row>
    <row r="80" spans="1:67" ht="12.75">
      <c r="A80" s="83"/>
      <c r="F80" s="81"/>
      <c r="G80" s="81"/>
      <c r="K80" s="31"/>
      <c r="L80" s="31"/>
      <c r="M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BM80" s="82"/>
      <c r="BN80" s="82"/>
      <c r="BO80" s="82"/>
    </row>
    <row r="81" spans="1:67" ht="12.75">
      <c r="A81" s="83"/>
      <c r="F81" s="81"/>
      <c r="G81" s="81"/>
      <c r="K81" s="31"/>
      <c r="L81" s="31"/>
      <c r="M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BM81" s="82"/>
      <c r="BN81" s="82"/>
      <c r="BO81" s="82"/>
    </row>
    <row r="82" spans="1:67" ht="12.75">
      <c r="A82" s="31"/>
      <c r="F82" s="81"/>
      <c r="G82" s="81"/>
      <c r="K82" s="31"/>
      <c r="L82" s="31"/>
      <c r="M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BM82" s="82"/>
      <c r="BN82" s="82"/>
      <c r="BO82" s="82"/>
    </row>
    <row r="83" spans="6:67" ht="12.75">
      <c r="F83" s="81"/>
      <c r="G83" s="81"/>
      <c r="K83" s="31"/>
      <c r="L83" s="31"/>
      <c r="M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</row>
    <row r="84" spans="6:67" ht="12.75">
      <c r="F84" s="81"/>
      <c r="G84" s="81"/>
      <c r="K84" s="31"/>
      <c r="L84" s="31"/>
      <c r="M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</row>
    <row r="85" spans="6:67" ht="12.75">
      <c r="F85" s="81"/>
      <c r="G85" s="81"/>
      <c r="K85" s="31"/>
      <c r="L85" s="31"/>
      <c r="M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</row>
    <row r="86" spans="6:67" ht="12.75">
      <c r="F86" s="81"/>
      <c r="G86" s="81"/>
      <c r="K86" s="31"/>
      <c r="L86" s="31"/>
      <c r="M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</row>
    <row r="87" spans="6:67" ht="12.75">
      <c r="F87" s="81"/>
      <c r="G87" s="81"/>
      <c r="K87" s="31"/>
      <c r="L87" s="31"/>
      <c r="M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</row>
    <row r="88" spans="6:67" ht="12.75">
      <c r="F88" s="81"/>
      <c r="G88" s="81"/>
      <c r="K88" s="31"/>
      <c r="L88" s="31"/>
      <c r="M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</row>
    <row r="89" spans="6:67" ht="12.75">
      <c r="F89" s="81"/>
      <c r="G89" s="81"/>
      <c r="K89" s="31"/>
      <c r="L89" s="31"/>
      <c r="M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</row>
    <row r="90" spans="1:28" ht="12.75">
      <c r="A90" s="31"/>
      <c r="F90" s="81"/>
      <c r="G90" s="81"/>
      <c r="K90" s="31"/>
      <c r="L90" s="31"/>
      <c r="M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6:28" ht="12.75">
      <c r="F91" s="81"/>
      <c r="G91" s="81"/>
      <c r="K91" s="31"/>
      <c r="L91" s="31"/>
      <c r="M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6:28" ht="12.75">
      <c r="F92" s="81"/>
      <c r="G92" s="81"/>
      <c r="K92" s="31"/>
      <c r="L92" s="31"/>
      <c r="M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6:28" ht="12.75">
      <c r="F93" s="81"/>
      <c r="G93" s="81"/>
      <c r="K93" s="31"/>
      <c r="L93" s="31"/>
      <c r="M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6:28" ht="12.75">
      <c r="F94" s="81"/>
      <c r="G94" s="81"/>
      <c r="K94" s="31"/>
      <c r="L94" s="31"/>
      <c r="M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6:28" ht="12.75">
      <c r="F95" s="81"/>
      <c r="G95" s="81"/>
      <c r="K95" s="31"/>
      <c r="L95" s="31"/>
      <c r="M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6:28" ht="12.75">
      <c r="F96" s="81"/>
      <c r="G96" s="81"/>
      <c r="K96" s="31"/>
      <c r="L96" s="31"/>
      <c r="M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</row>
    <row r="97" spans="1:28" ht="12.75">
      <c r="A97" s="31"/>
      <c r="F97" s="81"/>
      <c r="G97" s="81"/>
      <c r="K97" s="31"/>
      <c r="L97" s="31"/>
      <c r="M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6:28" ht="12.75">
      <c r="F98" s="81"/>
      <c r="G98" s="81"/>
      <c r="K98" s="31"/>
      <c r="L98" s="31"/>
      <c r="M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6:28" ht="12.75">
      <c r="F99" s="81"/>
      <c r="G99" s="81"/>
      <c r="K99" s="31"/>
      <c r="L99" s="31"/>
      <c r="M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6:28" ht="12.75">
      <c r="F100" s="81"/>
      <c r="G100" s="81"/>
      <c r="K100" s="31"/>
      <c r="L100" s="31"/>
      <c r="M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6:28" ht="12.75">
      <c r="F101" s="81"/>
      <c r="G101" s="81"/>
      <c r="K101" s="31"/>
      <c r="L101" s="31"/>
      <c r="M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6:28" ht="12.75">
      <c r="F102" s="81"/>
      <c r="G102" s="81"/>
      <c r="K102" s="31"/>
      <c r="L102" s="31"/>
      <c r="M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1:28" ht="12.75">
      <c r="K103" s="31"/>
      <c r="L103" s="31"/>
      <c r="M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ht="12.75">
      <c r="A104" s="31"/>
      <c r="K104" s="31"/>
      <c r="L104" s="31"/>
      <c r="M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11:28" ht="12.75">
      <c r="K105" s="31"/>
      <c r="L105" s="31"/>
      <c r="M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1:28" ht="12.75">
      <c r="K106" s="31"/>
      <c r="L106" s="31"/>
      <c r="M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1:28" ht="12.75">
      <c r="K107" s="31"/>
      <c r="L107" s="31"/>
      <c r="M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1:28" ht="12.75">
      <c r="K108" s="31"/>
      <c r="L108" s="31"/>
      <c r="M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1:28" ht="12.75">
      <c r="K109" s="31"/>
      <c r="L109" s="31"/>
      <c r="M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1:28" ht="12.75">
      <c r="K110" s="31"/>
      <c r="L110" s="31"/>
      <c r="M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ht="12.75">
      <c r="A111" s="31"/>
      <c r="K111" s="31"/>
      <c r="L111" s="31"/>
      <c r="M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1:28" ht="12.75">
      <c r="K112" s="31"/>
      <c r="L112" s="31"/>
      <c r="M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1:23" ht="12.75">
      <c r="K113" s="31"/>
      <c r="L113" s="31"/>
      <c r="M113" s="31"/>
      <c r="Q113" s="31"/>
      <c r="R113" s="31"/>
      <c r="S113" s="31"/>
      <c r="T113" s="31"/>
      <c r="U113" s="31"/>
      <c r="V113" s="31"/>
      <c r="W113" s="31"/>
    </row>
    <row r="114" spans="11:28" ht="12.75">
      <c r="K114" s="31"/>
      <c r="L114" s="31"/>
      <c r="M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</row>
    <row r="115" spans="11:23" ht="12.75">
      <c r="K115" s="31"/>
      <c r="L115" s="31"/>
      <c r="M115" s="31"/>
      <c r="Q115" s="31"/>
      <c r="R115" s="31"/>
      <c r="S115" s="31"/>
      <c r="T115" s="31"/>
      <c r="U115" s="31"/>
      <c r="V115" s="31"/>
      <c r="W115" s="31"/>
    </row>
    <row r="116" spans="11:23" ht="12.75">
      <c r="K116" s="31"/>
      <c r="L116" s="31"/>
      <c r="M116" s="31"/>
      <c r="Q116" s="31"/>
      <c r="R116" s="31"/>
      <c r="S116" s="31"/>
      <c r="T116" s="31"/>
      <c r="U116" s="31"/>
      <c r="V116" s="31"/>
      <c r="W116" s="31"/>
    </row>
    <row r="117" spans="11:23" ht="12.75">
      <c r="K117" s="31"/>
      <c r="L117" s="31"/>
      <c r="M117" s="31"/>
      <c r="Q117" s="31"/>
      <c r="R117" s="31"/>
      <c r="S117" s="31"/>
      <c r="T117" s="31"/>
      <c r="U117" s="31"/>
      <c r="V117" s="31"/>
      <c r="W117" s="31"/>
    </row>
    <row r="118" spans="1:23" ht="12.75">
      <c r="A118" s="31"/>
      <c r="K118" s="31"/>
      <c r="L118" s="31"/>
      <c r="M118" s="31"/>
      <c r="Q118" s="31"/>
      <c r="R118" s="31"/>
      <c r="S118" s="31"/>
      <c r="T118" s="31"/>
      <c r="U118" s="31"/>
      <c r="V118" s="31"/>
      <c r="W118" s="31"/>
    </row>
    <row r="119" spans="11:23" ht="12.75">
      <c r="K119" s="31"/>
      <c r="L119" s="31"/>
      <c r="M119" s="31"/>
      <c r="Q119" s="31"/>
      <c r="R119" s="31"/>
      <c r="S119" s="31"/>
      <c r="T119" s="31"/>
      <c r="U119" s="31"/>
      <c r="V119" s="31"/>
      <c r="W119" s="31"/>
    </row>
    <row r="120" spans="11:23" ht="12.75">
      <c r="K120" s="31"/>
      <c r="L120" s="31"/>
      <c r="M120" s="31"/>
      <c r="Q120" s="31"/>
      <c r="R120" s="31"/>
      <c r="S120" s="31"/>
      <c r="T120" s="31"/>
      <c r="U120" s="31"/>
      <c r="V120" s="31"/>
      <c r="W120" s="31"/>
    </row>
    <row r="121" spans="11:23" ht="12.75">
      <c r="K121" s="31"/>
      <c r="L121" s="31"/>
      <c r="M121" s="31"/>
      <c r="Q121" s="31"/>
      <c r="R121" s="31"/>
      <c r="S121" s="31"/>
      <c r="T121" s="31"/>
      <c r="U121" s="31"/>
      <c r="V121" s="31"/>
      <c r="W121" s="31"/>
    </row>
    <row r="122" spans="11:23" ht="12.75">
      <c r="K122" s="31"/>
      <c r="L122" s="31"/>
      <c r="M122" s="31"/>
      <c r="Q122" s="31"/>
      <c r="R122" s="31"/>
      <c r="S122" s="31"/>
      <c r="T122" s="31"/>
      <c r="U122" s="31"/>
      <c r="V122" s="31"/>
      <c r="W122" s="31"/>
    </row>
    <row r="123" spans="12:13" ht="12.75">
      <c r="L123" s="31"/>
      <c r="M123" s="31"/>
    </row>
    <row r="124" spans="11:23" ht="12.75">
      <c r="K124" s="31"/>
      <c r="L124" s="31"/>
      <c r="M124" s="31"/>
      <c r="Q124" s="31"/>
      <c r="R124" s="31"/>
      <c r="S124" s="31"/>
      <c r="T124" s="31"/>
      <c r="U124" s="31"/>
      <c r="V124" s="31"/>
      <c r="W124" s="31"/>
    </row>
    <row r="125" spans="11:13" ht="12.75">
      <c r="K125" s="31"/>
      <c r="L125" s="31"/>
      <c r="M125" s="31"/>
    </row>
    <row r="126" spans="11:13" ht="12.75">
      <c r="K126" s="31"/>
      <c r="L126" s="31"/>
      <c r="M126" s="31"/>
    </row>
    <row r="127" spans="11:13" ht="12.75">
      <c r="K127" s="31"/>
      <c r="L127" s="31"/>
      <c r="M127" s="31"/>
    </row>
    <row r="128" spans="1:19" ht="12.75">
      <c r="A128" s="31"/>
      <c r="K128" s="31"/>
      <c r="L128" s="31"/>
      <c r="M128" s="31"/>
      <c r="Q128" s="31"/>
      <c r="R128" s="31"/>
      <c r="S128" s="31"/>
    </row>
    <row r="129" spans="11:19" ht="12.75">
      <c r="K129" s="31"/>
      <c r="L129" s="31"/>
      <c r="M129" s="31"/>
      <c r="Q129" s="31"/>
      <c r="R129" s="31"/>
      <c r="S129" s="31"/>
    </row>
    <row r="130" spans="17:19" ht="12.75">
      <c r="Q130" s="31"/>
      <c r="R130" s="31"/>
      <c r="S130" s="31"/>
    </row>
    <row r="131" spans="17:19" ht="12.75">
      <c r="Q131" s="31"/>
      <c r="R131" s="31"/>
      <c r="S131" s="31"/>
    </row>
    <row r="132" spans="17:19" ht="12.75">
      <c r="Q132" s="31"/>
      <c r="R132" s="31"/>
      <c r="S132" s="31"/>
    </row>
    <row r="133" spans="17:19" ht="12.75">
      <c r="Q133" s="31"/>
      <c r="R133" s="31"/>
      <c r="S133" s="31"/>
    </row>
    <row r="134" spans="17:19" ht="12.75">
      <c r="Q134" s="31"/>
      <c r="R134" s="31"/>
      <c r="S134" s="31"/>
    </row>
    <row r="135" spans="1:19" ht="12.75">
      <c r="A135" s="31"/>
      <c r="Q135" s="31"/>
      <c r="R135" s="31"/>
      <c r="S135" s="31"/>
    </row>
    <row r="136" spans="17:19" ht="12.75">
      <c r="Q136" s="31"/>
      <c r="R136" s="31"/>
      <c r="S136" s="31"/>
    </row>
    <row r="137" spans="17:19" ht="12.75">
      <c r="Q137" s="31"/>
      <c r="R137" s="31"/>
      <c r="S137" s="31"/>
    </row>
    <row r="138" spans="17:19" ht="12.75">
      <c r="Q138" s="31"/>
      <c r="R138" s="31"/>
      <c r="S138" s="31"/>
    </row>
    <row r="139" spans="17:19" ht="12.75">
      <c r="Q139" s="31"/>
      <c r="R139" s="31"/>
      <c r="S139" s="31"/>
    </row>
    <row r="140" spans="17:19" ht="12.75">
      <c r="Q140" s="31"/>
      <c r="R140" s="31"/>
      <c r="S140" s="31"/>
    </row>
    <row r="141" spans="17:19" ht="12.75">
      <c r="Q141" s="31"/>
      <c r="R141" s="31"/>
      <c r="S141" s="31"/>
    </row>
    <row r="142" spans="1:19" ht="12.75">
      <c r="A142" s="31"/>
      <c r="Q142" s="31"/>
      <c r="R142" s="31"/>
      <c r="S142" s="31"/>
    </row>
    <row r="143" spans="17:19" ht="12.75">
      <c r="Q143" s="31"/>
      <c r="R143" s="31"/>
      <c r="S143" s="31"/>
    </row>
    <row r="144" spans="17:19" ht="12.75">
      <c r="Q144" s="31"/>
      <c r="R144" s="31"/>
      <c r="S144" s="31"/>
    </row>
    <row r="145" spans="17:19" ht="12.75">
      <c r="Q145" s="31"/>
      <c r="R145" s="31"/>
      <c r="S145" s="31"/>
    </row>
    <row r="146" spans="1:19" ht="12.75">
      <c r="A146" s="29" t="s">
        <v>4</v>
      </c>
      <c r="Q146" s="31">
        <f aca="true" t="shared" si="66" ref="Q146:R148">IF(N36&lt;&gt;0,IF((Q36/N36)&lt;0.03,""&amp;$A$36&amp;", "&amp;Q$16&amp;", Standard length"&amp;", Level "&amp;$C36&amp;"; ",""),"")</f>
      </c>
      <c r="R146" s="31">
        <f t="shared" si="66"/>
      </c>
      <c r="S146" s="31" t="e">
        <f>IF(#REF!&lt;&gt;0,IF((S36/#REF!)&lt;0.03,""&amp;$A$36&amp;", "&amp;S$16&amp;", Standard length"&amp;", Level "&amp;$C36&amp;"; ",""),"")</f>
        <v>#REF!</v>
      </c>
    </row>
    <row r="147" spans="1:19" ht="12.75">
      <c r="A147" s="29" t="s">
        <v>4</v>
      </c>
      <c r="Q147" s="31">
        <f t="shared" si="66"/>
      </c>
      <c r="R147" s="31">
        <f t="shared" si="66"/>
      </c>
      <c r="S147" s="31" t="e">
        <f>IF(#REF!&lt;&gt;0,IF((S37/#REF!)&lt;0.03,""&amp;$A$36&amp;", "&amp;S$16&amp;", Standard length"&amp;", Level "&amp;$C37&amp;"; ",""),"")</f>
        <v>#REF!</v>
      </c>
    </row>
    <row r="148" spans="1:19" ht="12.75">
      <c r="A148" s="29" t="s">
        <v>4</v>
      </c>
      <c r="Q148" s="31">
        <f t="shared" si="66"/>
      </c>
      <c r="R148" s="31">
        <f t="shared" si="66"/>
      </c>
      <c r="S148" s="31" t="e">
        <f>IF(#REF!&lt;&gt;0,IF((S38/#REF!)&lt;0.03,""&amp;$A$36&amp;", "&amp;S$16&amp;", Standard length"&amp;", Level "&amp;$C38&amp;"; ",""),"")</f>
        <v>#REF!</v>
      </c>
    </row>
    <row r="149" spans="1:19" ht="12.75">
      <c r="A149" s="29" t="s">
        <v>4</v>
      </c>
      <c r="Q149" s="31">
        <f aca="true" t="shared" si="67" ref="Q149:R151">IF(N39&lt;&gt;0,IF((Q39/N39)&lt;0.03,""&amp;$A$36&amp;", "&amp;Q$16&amp;", Long length"&amp;", Level "&amp;$C39&amp;"; ",""),"")</f>
      </c>
      <c r="R149" s="31">
        <f t="shared" si="67"/>
      </c>
      <c r="S149" s="31" t="e">
        <f>IF(#REF!&lt;&gt;0,IF((S39/#REF!)&lt;0.03,""&amp;$A$36&amp;", "&amp;S$16&amp;", Long length"&amp;", Level "&amp;$C39&amp;"; ",""),"")</f>
        <v>#REF!</v>
      </c>
    </row>
    <row r="150" spans="1:19" ht="12.75">
      <c r="A150" s="29" t="s">
        <v>4</v>
      </c>
      <c r="Q150" s="31">
        <f t="shared" si="67"/>
      </c>
      <c r="R150" s="31">
        <f t="shared" si="67"/>
      </c>
      <c r="S150" s="31" t="e">
        <f>IF(#REF!&lt;&gt;0,IF((S40/#REF!)&lt;0.03,""&amp;$A$36&amp;", "&amp;S$16&amp;", Long length"&amp;", Level "&amp;$C40&amp;"; ",""),"")</f>
        <v>#REF!</v>
      </c>
    </row>
    <row r="151" spans="1:19" ht="12.75">
      <c r="A151" s="29" t="s">
        <v>4</v>
      </c>
      <c r="Q151" s="31">
        <f t="shared" si="67"/>
      </c>
      <c r="R151" s="31">
        <f t="shared" si="67"/>
      </c>
      <c r="S151" s="31" t="e">
        <f>IF(#REF!&lt;&gt;0,IF((S41/#REF!)&lt;0.03,""&amp;$A$36&amp;", "&amp;S$16&amp;", Long length"&amp;", Level "&amp;$C41&amp;"; ",""),"")</f>
        <v>#REF!</v>
      </c>
    </row>
    <row r="152" spans="1:19" ht="12.75">
      <c r="A152" s="29" t="s">
        <v>4</v>
      </c>
      <c r="Q152" s="31">
        <f aca="true" t="shared" si="68" ref="Q152:R154">IF(N42&lt;&gt;0,IF((Q42/N42)&lt;0.03,""&amp;$A$42&amp;", "&amp;Q$16&amp;", Standard length"&amp;", Level "&amp;$C42&amp;"; ",""),"")</f>
      </c>
      <c r="R152" s="31">
        <f t="shared" si="68"/>
      </c>
      <c r="S152" s="31" t="e">
        <f>IF(#REF!&lt;&gt;0,IF((S42/#REF!)&lt;0.03,""&amp;$A$42&amp;", "&amp;S$16&amp;", Standard length"&amp;", Level "&amp;$C42&amp;"; ",""),"")</f>
        <v>#REF!</v>
      </c>
    </row>
    <row r="153" spans="1:19" ht="12.75">
      <c r="A153" s="29" t="s">
        <v>4</v>
      </c>
      <c r="Q153" s="31">
        <f t="shared" si="68"/>
      </c>
      <c r="R153" s="31">
        <f t="shared" si="68"/>
      </c>
      <c r="S153" s="31" t="e">
        <f>IF(#REF!&lt;&gt;0,IF((S43/#REF!)&lt;0.03,""&amp;$A$42&amp;", "&amp;S$16&amp;", Standard length"&amp;", Level "&amp;$C43&amp;"; ",""),"")</f>
        <v>#REF!</v>
      </c>
    </row>
    <row r="154" spans="1:19" ht="12.75">
      <c r="A154" s="29" t="s">
        <v>4</v>
      </c>
      <c r="Q154" s="31">
        <f t="shared" si="68"/>
      </c>
      <c r="R154" s="31">
        <f t="shared" si="68"/>
      </c>
      <c r="S154" s="31" t="e">
        <f>IF(#REF!&lt;&gt;0,IF((S44/#REF!)&lt;0.03,""&amp;$A$42&amp;", "&amp;S$16&amp;", Standard length"&amp;", Level "&amp;$C44&amp;"; ",""),"")</f>
        <v>#REF!</v>
      </c>
    </row>
    <row r="155" spans="1:19" ht="12.75">
      <c r="A155" s="29" t="s">
        <v>4</v>
      </c>
      <c r="Q155" s="31">
        <f aca="true" t="shared" si="69" ref="Q155:R157">IF(N45&lt;&gt;0,IF((Q45/N45)&lt;0.03,""&amp;$A$42&amp;", "&amp;Q$16&amp;", Long length"&amp;", Level "&amp;$C45&amp;"; ",""),"")</f>
      </c>
      <c r="R155" s="31">
        <f t="shared" si="69"/>
      </c>
      <c r="S155" s="31" t="e">
        <f>IF(#REF!&lt;&gt;0,IF((S45/#REF!)&lt;0.03,""&amp;$A$42&amp;", "&amp;S$16&amp;", Long length"&amp;", Level "&amp;$C45&amp;"; ",""),"")</f>
        <v>#REF!</v>
      </c>
    </row>
    <row r="156" spans="1:19" ht="12.75">
      <c r="A156" s="31" t="s">
        <v>4</v>
      </c>
      <c r="Q156" s="31">
        <f t="shared" si="69"/>
      </c>
      <c r="R156" s="31">
        <f t="shared" si="69"/>
      </c>
      <c r="S156" s="31" t="e">
        <f>IF(#REF!&lt;&gt;0,IF((S46/#REF!)&lt;0.03,""&amp;$A$42&amp;", "&amp;S$16&amp;", Long length"&amp;", Level "&amp;$C46&amp;"; ",""),"")</f>
        <v>#REF!</v>
      </c>
    </row>
    <row r="157" spans="1:19" ht="12.75">
      <c r="A157" s="29" t="s">
        <v>4</v>
      </c>
      <c r="Q157" s="31">
        <f t="shared" si="69"/>
      </c>
      <c r="R157" s="31">
        <f t="shared" si="69"/>
      </c>
      <c r="S157" s="31" t="e">
        <f>IF(#REF!&lt;&gt;0,IF((S47/#REF!)&lt;0.03,""&amp;$A$42&amp;", "&amp;S$16&amp;", Long length"&amp;", Level "&amp;$C47&amp;"; ",""),"")</f>
        <v>#REF!</v>
      </c>
    </row>
    <row r="158" spans="1:19" ht="12.75">
      <c r="A158" s="29" t="s">
        <v>4</v>
      </c>
      <c r="Q158" s="31">
        <f aca="true" t="shared" si="70" ref="Q158:R160">IF(N48&lt;&gt;0,IF((Q48/N48)&lt;0.03,""&amp;$A$48&amp;", "&amp;Q$16&amp;", Standard length"&amp;", Level "&amp;$C48&amp;"; ",""),"")</f>
      </c>
      <c r="R158" s="31">
        <f t="shared" si="70"/>
      </c>
      <c r="S158" s="31" t="e">
        <f>IF(#REF!&lt;&gt;0,IF((S48/#REF!)&lt;0.03,""&amp;$A$48&amp;", "&amp;S$16&amp;", Standard length"&amp;", Level "&amp;$C48&amp;"; ",""),"")</f>
        <v>#REF!</v>
      </c>
    </row>
    <row r="159" spans="1:19" ht="12.75">
      <c r="A159" s="29" t="s">
        <v>4</v>
      </c>
      <c r="Q159" s="31">
        <f t="shared" si="70"/>
      </c>
      <c r="R159" s="31">
        <f t="shared" si="70"/>
      </c>
      <c r="S159" s="31" t="e">
        <f>IF(#REF!&lt;&gt;0,IF((S49/#REF!)&lt;0.03,""&amp;$A$48&amp;", "&amp;S$16&amp;", Standard length"&amp;", Level "&amp;$C49&amp;"; ",""),"")</f>
        <v>#REF!</v>
      </c>
    </row>
    <row r="160" spans="1:19" ht="12.75">
      <c r="A160" s="29" t="s">
        <v>4</v>
      </c>
      <c r="Q160" s="31">
        <f t="shared" si="70"/>
      </c>
      <c r="R160" s="31">
        <f t="shared" si="70"/>
      </c>
      <c r="S160" s="31" t="e">
        <f>IF(#REF!&lt;&gt;0,IF((S50/#REF!)&lt;0.03,""&amp;$A$48&amp;", "&amp;S$16&amp;", Standard length"&amp;", Level "&amp;$C50&amp;"; ",""),"")</f>
        <v>#REF!</v>
      </c>
    </row>
    <row r="161" spans="1:19" ht="12.75">
      <c r="A161" s="29" t="s">
        <v>4</v>
      </c>
      <c r="Q161" s="31">
        <f aca="true" t="shared" si="71" ref="Q161:R163">IF(N51&lt;&gt;0,IF((Q51/N51)&lt;0.03,""&amp;$A$48&amp;", "&amp;Q$16&amp;", Long length"&amp;", Level "&amp;$C51&amp;"; ",""),"")</f>
      </c>
      <c r="R161" s="31">
        <f t="shared" si="71"/>
      </c>
      <c r="S161" s="31" t="e">
        <f>IF(#REF!&lt;&gt;0,IF((S51/#REF!)&lt;0.03,""&amp;$A$48&amp;", "&amp;S$16&amp;", Long length"&amp;", Level "&amp;$C51&amp;"; ",""),"")</f>
        <v>#REF!</v>
      </c>
    </row>
    <row r="162" spans="1:19" ht="12.75">
      <c r="A162" s="29" t="s">
        <v>4</v>
      </c>
      <c r="Q162" s="31">
        <f t="shared" si="71"/>
      </c>
      <c r="R162" s="31">
        <f t="shared" si="71"/>
      </c>
      <c r="S162" s="31" t="e">
        <f>IF(#REF!&lt;&gt;0,IF((S52/#REF!)&lt;0.03,""&amp;$A$48&amp;", "&amp;S$16&amp;", Long length"&amp;", Level "&amp;$C52&amp;"; ",""),"")</f>
        <v>#REF!</v>
      </c>
    </row>
    <row r="163" spans="1:19" ht="12.75">
      <c r="A163" s="31" t="s">
        <v>4</v>
      </c>
      <c r="Q163" s="31">
        <f t="shared" si="71"/>
      </c>
      <c r="R163" s="31">
        <f t="shared" si="71"/>
      </c>
      <c r="S163" s="31" t="e">
        <f>IF(#REF!&lt;&gt;0,IF((S53/#REF!)&lt;0.03,""&amp;$A$48&amp;", "&amp;S$16&amp;", Long length"&amp;", Level "&amp;$C53&amp;"; ",""),"")</f>
        <v>#REF!</v>
      </c>
    </row>
    <row r="164" spans="1:19" ht="12.75">
      <c r="A164" s="29" t="s">
        <v>4</v>
      </c>
      <c r="Q164" s="31">
        <f>IF(N54&lt;&gt;0,IF((Q54/N54)&lt;0.03,""&amp;$A$54&amp;", "&amp;Q$16&amp;", Standard length"&amp;", Level "&amp;$C54&amp;"; ",""),"")</f>
      </c>
      <c r="R164" s="31">
        <f>IF(O54&lt;&gt;0,IF((R54/O54)&lt;0.03,""&amp;$A$54&amp;", "&amp;R$16&amp;", Standard length"&amp;", Level "&amp;$C54&amp;"; ",""),"")</f>
      </c>
      <c r="S164" s="31" t="e">
        <f>IF(#REF!&lt;&gt;0,IF((S54/#REF!)&lt;0.03,""&amp;$A$54&amp;", "&amp;S$16&amp;", Standard length"&amp;", Level "&amp;$C54&amp;"; ",""),"")</f>
        <v>#REF!</v>
      </c>
    </row>
    <row r="165" spans="1:19" ht="12.75">
      <c r="A165" s="29" t="s">
        <v>4</v>
      </c>
      <c r="Q165" s="31">
        <f>IF(N55&lt;&gt;0,IF((Q55/N55)&lt;0.03,""&amp;$A$54&amp;", "&amp;Q$16&amp;", Standard length"&amp;", Level "&amp;$C55&amp;"; ",""),"")</f>
      </c>
      <c r="R165" s="31">
        <f>IF(O55&lt;&gt;0,IF((R55/O55)&lt;0.03,""&amp;$A$54&amp;", "&amp;R$16&amp;", Standard length"&amp;", Level "&amp;$C55&amp;"; ",""),"")</f>
      </c>
      <c r="S165" s="31" t="e">
        <f>IF(#REF!&lt;&gt;0,IF((S55/#REF!)&lt;0.03,""&amp;$A$54&amp;", "&amp;S$16&amp;", Standard length"&amp;", Level "&amp;$C55&amp;"; ",""),"")</f>
        <v>#REF!</v>
      </c>
    </row>
    <row r="166" spans="1:19" ht="12.75">
      <c r="A166" s="29" t="s">
        <v>4</v>
      </c>
      <c r="Q166" s="31">
        <f>IF(N56&lt;&gt;0,IF((Q56/N56)&lt;0.03,""&amp;$A$54&amp;", "&amp;Q$16&amp;", Long length"&amp;", Level "&amp;$C56&amp;"; ",""),"")</f>
      </c>
      <c r="R166" s="31">
        <f>IF(O56&lt;&gt;0,IF((R56/O56)&lt;0.03,""&amp;$A$54&amp;", "&amp;R$16&amp;", Long length"&amp;", Level "&amp;$C56&amp;"; ",""),"")</f>
      </c>
      <c r="S166" s="31" t="e">
        <f>IF(#REF!&lt;&gt;0,IF((S56/#REF!)&lt;0.03,""&amp;$A$54&amp;", "&amp;S$16&amp;", Long length"&amp;", Level "&amp;$C56&amp;"; ",""),"")</f>
        <v>#REF!</v>
      </c>
    </row>
    <row r="167" spans="1:19" ht="12.75">
      <c r="A167" s="29" t="s">
        <v>4</v>
      </c>
      <c r="Q167" s="31">
        <f>IF(N57&lt;&gt;0,IF((Q57/N57)&lt;0.03,""&amp;$A$54&amp;", "&amp;Q$16&amp;", Long length"&amp;", Level "&amp;$C57&amp;"; ",""),"")</f>
      </c>
      <c r="R167" s="31">
        <f>IF(O57&lt;&gt;0,IF((R57/O57)&lt;0.03,""&amp;$A$54&amp;", "&amp;R$16&amp;", Long length"&amp;", Level "&amp;$C57&amp;"; ",""),"")</f>
      </c>
      <c r="S167" s="31" t="e">
        <f>IF(#REF!&lt;&gt;0,IF((S57/#REF!)&lt;0.03,""&amp;$A$54&amp;", "&amp;S$16&amp;", Long length"&amp;", Level "&amp;$C57&amp;"; ",""),"")</f>
        <v>#REF!</v>
      </c>
    </row>
    <row r="168" spans="1:19" ht="12.75">
      <c r="A168" s="29" t="s">
        <v>4</v>
      </c>
      <c r="Q168" s="31">
        <f aca="true" t="shared" si="72" ref="Q168:R170">IF(N58&lt;&gt;0,IF((Q58/N58)&lt;0.03,""&amp;$A$58&amp;", "&amp;Q$16&amp;", Standard length"&amp;", Level "&amp;$C58&amp;"; ",""),"")</f>
      </c>
      <c r="R168" s="31">
        <f t="shared" si="72"/>
      </c>
      <c r="S168" s="31" t="e">
        <f>IF(#REF!&lt;&gt;0,IF((S58/#REF!)&lt;0.03,""&amp;$A$58&amp;", "&amp;S$16&amp;", Standard length"&amp;", Level "&amp;$C58&amp;"; ",""),"")</f>
        <v>#REF!</v>
      </c>
    </row>
    <row r="169" spans="1:19" ht="12.75">
      <c r="A169" s="29" t="s">
        <v>4</v>
      </c>
      <c r="Q169" s="31">
        <f t="shared" si="72"/>
      </c>
      <c r="R169" s="31">
        <f t="shared" si="72"/>
      </c>
      <c r="S169" s="31" t="e">
        <f>IF(#REF!&lt;&gt;0,IF((S59/#REF!)&lt;0.03,""&amp;$A$58&amp;", "&amp;S$16&amp;", Standard length"&amp;", Level "&amp;$C59&amp;"; ",""),"")</f>
        <v>#REF!</v>
      </c>
    </row>
    <row r="170" spans="1:19" ht="12.75">
      <c r="A170" s="31" t="s">
        <v>4</v>
      </c>
      <c r="Q170" s="31">
        <f t="shared" si="72"/>
      </c>
      <c r="R170" s="31">
        <f t="shared" si="72"/>
      </c>
      <c r="S170" s="31" t="e">
        <f>IF(#REF!&lt;&gt;0,IF((S60/#REF!)&lt;0.03,""&amp;$A$58&amp;", "&amp;S$16&amp;", Standard length"&amp;", Level "&amp;$C60&amp;"; ",""),"")</f>
        <v>#REF!</v>
      </c>
    </row>
    <row r="171" spans="1:19" ht="12.75">
      <c r="A171" s="29" t="s">
        <v>4</v>
      </c>
      <c r="Q171" s="31">
        <f aca="true" t="shared" si="73" ref="Q171:R173">IF(N61&lt;&gt;0,IF((Q61/N61)&lt;0.03,""&amp;$A$58&amp;", "&amp;Q$16&amp;", Long length"&amp;", Level "&amp;$C61&amp;"; ",""),"")</f>
      </c>
      <c r="R171" s="31">
        <f t="shared" si="73"/>
      </c>
      <c r="S171" s="31" t="e">
        <f>IF(#REF!&lt;&gt;0,IF((S61/#REF!)&lt;0.03,""&amp;$A$58&amp;", "&amp;S$16&amp;", Long length"&amp;", Level "&amp;$C61&amp;"; ",""),"")</f>
        <v>#REF!</v>
      </c>
    </row>
    <row r="172" spans="1:19" ht="12.75">
      <c r="A172" s="29" t="s">
        <v>4</v>
      </c>
      <c r="Q172" s="31">
        <f t="shared" si="73"/>
      </c>
      <c r="R172" s="31">
        <f t="shared" si="73"/>
      </c>
      <c r="S172" s="31" t="e">
        <f>IF(#REF!&lt;&gt;0,IF((S62/#REF!)&lt;0.03,""&amp;$A$58&amp;", "&amp;S$16&amp;", Long length"&amp;", Level "&amp;$C62&amp;"; ",""),"")</f>
        <v>#REF!</v>
      </c>
    </row>
    <row r="173" spans="1:19" ht="12.75">
      <c r="A173" s="29" t="s">
        <v>4</v>
      </c>
      <c r="Q173" s="31">
        <f t="shared" si="73"/>
      </c>
      <c r="R173" s="31">
        <f t="shared" si="73"/>
      </c>
      <c r="S173" s="31" t="e">
        <f>IF(#REF!&lt;&gt;0,IF((S63/#REF!)&lt;0.03,""&amp;$A$58&amp;", "&amp;S$16&amp;", Long length"&amp;", Level "&amp;$C63&amp;"; ",""),"")</f>
        <v>#REF!</v>
      </c>
    </row>
    <row r="175" spans="17:19" ht="12.75">
      <c r="Q175" s="31">
        <f>Q128&amp;Q129&amp;Q130&amp;Q131&amp;Q132&amp;Q133&amp;Q134&amp;Q135&amp;Q136&amp;Q137&amp;Q138&amp;Q139&amp;Q140&amp;Q141&amp;Q142&amp;Q143&amp;Q144&amp;Q145&amp;Q146&amp;Q147&amp;Q148&amp;Q149&amp;Q150&amp;Q151&amp;Q152&amp;Q153&amp;Q154&amp;Q155&amp;Q156&amp;Q157&amp;Q158&amp;Q159&amp;Q160&amp;Q161&amp;Q162&amp;Q163&amp;Q164&amp;Q165&amp;Q166&amp;Q167&amp;Q168&amp;Q169&amp;Q170&amp;Q171&amp;Q172&amp;Q173</f>
      </c>
      <c r="R175" s="31">
        <f>R128&amp;R129&amp;R130&amp;R131&amp;R132&amp;R133&amp;R134&amp;R135&amp;R136&amp;R137&amp;R138&amp;R139&amp;R140&amp;R141&amp;R142&amp;R143&amp;R144&amp;R145&amp;R146&amp;R147&amp;R148&amp;R149&amp;R150&amp;R151&amp;R152&amp;R153&amp;R154&amp;R155&amp;R156&amp;R157&amp;R158&amp;R159&amp;R160&amp;R161&amp;R162&amp;R163&amp;R164&amp;R165&amp;R166&amp;R167&amp;R168&amp;R169&amp;R170&amp;R171&amp;R172&amp;R173</f>
      </c>
      <c r="S175" s="31" t="e">
        <f>S128&amp;S129&amp;S130&amp;S131&amp;S132&amp;S133&amp;S134&amp;S135&amp;S136&amp;S137&amp;S138&amp;S139&amp;S140&amp;S141&amp;S142&amp;S143&amp;S144&amp;S145&amp;S146&amp;S147&amp;S148&amp;S149&amp;S150&amp;S151&amp;S152&amp;S153&amp;S154&amp;S155&amp;S156&amp;S157&amp;S158&amp;S159&amp;S160&amp;S161&amp;S162&amp;S163&amp;S164&amp;S165&amp;S166&amp;S167&amp;S168&amp;S169&amp;S170&amp;S171&amp;S172&amp;S173</f>
        <v>#REF!</v>
      </c>
    </row>
    <row r="219" spans="1:4" ht="12.75">
      <c r="A219" s="30"/>
      <c r="D219" s="321"/>
    </row>
    <row r="220" ht="12.75">
      <c r="A220" s="30"/>
    </row>
    <row r="223" ht="12.75">
      <c r="A223" s="33"/>
    </row>
    <row r="226" ht="12.75">
      <c r="A226" s="30"/>
    </row>
    <row r="229" ht="12.75">
      <c r="A229" s="30"/>
    </row>
    <row r="232" ht="12.75">
      <c r="A232" s="33"/>
    </row>
    <row r="235" ht="12.75">
      <c r="A235" s="33"/>
    </row>
    <row r="238" ht="12.75">
      <c r="A238" s="33"/>
    </row>
    <row r="243" spans="36:115" s="82" customFormat="1" ht="12.75"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</row>
    <row r="244" spans="1:35" ht="12.75">
      <c r="A244" s="31"/>
      <c r="B244" s="31"/>
      <c r="C244" s="32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31"/>
      <c r="AI244" s="31"/>
    </row>
    <row r="245" spans="1:35" ht="12.75">
      <c r="A245" s="31"/>
      <c r="B245" s="31"/>
      <c r="C245" s="32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31"/>
      <c r="AI245" s="31"/>
    </row>
    <row r="246" spans="1:35" ht="12.75">
      <c r="A246" s="31"/>
      <c r="B246" s="31"/>
      <c r="C246" s="32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31"/>
      <c r="AI246" s="31"/>
    </row>
    <row r="247" spans="1:35" ht="12.75">
      <c r="A247" s="31"/>
      <c r="B247" s="31"/>
      <c r="C247" s="32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31"/>
      <c r="AI247" s="31"/>
    </row>
    <row r="248" spans="1:35" ht="12.75">
      <c r="A248" s="83"/>
      <c r="B248" s="83"/>
      <c r="C248" s="32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31"/>
      <c r="AI248" s="31"/>
    </row>
    <row r="249" spans="1:35" ht="12.75">
      <c r="A249" s="83"/>
      <c r="B249" s="83"/>
      <c r="C249" s="32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31"/>
      <c r="AI249" s="31"/>
    </row>
    <row r="250" spans="1:35" ht="12.75">
      <c r="A250" s="31"/>
      <c r="B250" s="31"/>
      <c r="C250" s="32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31"/>
      <c r="AI250" s="31"/>
    </row>
    <row r="253" spans="1:30" ht="12.75">
      <c r="A253" s="31"/>
      <c r="K253" s="31"/>
      <c r="L253" s="31"/>
      <c r="M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1:30" ht="12.75">
      <c r="A254" s="31"/>
      <c r="K254" s="31"/>
      <c r="L254" s="31"/>
      <c r="M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1:30" ht="12.75">
      <c r="A255" s="31"/>
      <c r="K255" s="31"/>
      <c r="L255" s="31"/>
      <c r="M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1:30" ht="12.75">
      <c r="A256" s="83"/>
      <c r="K256" s="31"/>
      <c r="L256" s="31"/>
      <c r="M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1:30" ht="12.75">
      <c r="A257" s="83"/>
      <c r="K257" s="31"/>
      <c r="L257" s="31"/>
      <c r="M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1:30" ht="12.75">
      <c r="A258" s="31"/>
      <c r="K258" s="31"/>
      <c r="L258" s="31"/>
      <c r="M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11:30" ht="12.75">
      <c r="K259" s="31"/>
      <c r="L259" s="31"/>
      <c r="M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11:30" ht="12.75">
      <c r="K260" s="31"/>
      <c r="L260" s="31"/>
      <c r="M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11:30" ht="12.75">
      <c r="K261" s="31"/>
      <c r="L261" s="31"/>
      <c r="M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11:30" ht="12.75">
      <c r="K262" s="31"/>
      <c r="L262" s="31"/>
      <c r="M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11:30" ht="12.75">
      <c r="K263" s="31"/>
      <c r="L263" s="31"/>
      <c r="M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11:30" ht="12.75">
      <c r="K264" s="31"/>
      <c r="L264" s="31"/>
      <c r="M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11:30" ht="12.75">
      <c r="K265" s="31"/>
      <c r="L265" s="31"/>
      <c r="M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11:30" ht="12.75">
      <c r="K266" s="31"/>
      <c r="L266" s="31"/>
      <c r="M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11:30" ht="12.75">
      <c r="K267" s="31"/>
      <c r="L267" s="31"/>
      <c r="M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11:30" ht="12.75">
      <c r="K268" s="31"/>
      <c r="L268" s="31"/>
      <c r="M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11:30" ht="12.75">
      <c r="K269" s="31"/>
      <c r="L269" s="31"/>
      <c r="M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11:30" ht="12.75">
      <c r="K270" s="31"/>
      <c r="L270" s="31"/>
      <c r="M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11:30" ht="12.75">
      <c r="K271" s="31"/>
      <c r="L271" s="31"/>
      <c r="M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11:30" ht="12.75">
      <c r="K272" s="31"/>
      <c r="L272" s="31"/>
      <c r="M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11:30" ht="12.75">
      <c r="K273" s="31"/>
      <c r="L273" s="31"/>
      <c r="M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11:30" ht="12.75">
      <c r="K274" s="31"/>
      <c r="L274" s="31"/>
      <c r="M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11:30" ht="12.75">
      <c r="K275" s="31"/>
      <c r="L275" s="31"/>
      <c r="M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11:30" ht="12.75">
      <c r="K276" s="31"/>
      <c r="L276" s="31"/>
      <c r="M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11:30" ht="12.75">
      <c r="K277" s="31"/>
      <c r="L277" s="31"/>
      <c r="M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11:30" ht="12.75">
      <c r="K278" s="31"/>
      <c r="L278" s="31"/>
      <c r="M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11:30" ht="12.75">
      <c r="K279" s="31"/>
      <c r="L279" s="31"/>
      <c r="M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11:30" ht="12.75">
      <c r="K280" s="31"/>
      <c r="L280" s="31"/>
      <c r="M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11:30" ht="12.75">
      <c r="K281" s="31"/>
      <c r="L281" s="31"/>
      <c r="M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11:30" ht="12.75">
      <c r="K282" s="31"/>
      <c r="L282" s="31"/>
      <c r="M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11:30" ht="12.75">
      <c r="K283" s="31"/>
      <c r="L283" s="31"/>
      <c r="M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11:30" ht="12.75">
      <c r="K284" s="31"/>
      <c r="L284" s="31"/>
      <c r="M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11:30" ht="12.75">
      <c r="K285" s="31"/>
      <c r="L285" s="31"/>
      <c r="M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11:30" ht="12.75">
      <c r="K286" s="31"/>
      <c r="L286" s="31"/>
      <c r="M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11:30" ht="12.75">
      <c r="K287" s="31"/>
      <c r="L287" s="31"/>
      <c r="M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11:30" ht="12.75">
      <c r="K288" s="31"/>
      <c r="L288" s="31"/>
      <c r="M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11:23" ht="12.75">
      <c r="K289" s="31"/>
      <c r="L289" s="31"/>
      <c r="M289" s="31"/>
      <c r="Q289" s="31"/>
      <c r="R289" s="31"/>
      <c r="S289" s="31"/>
      <c r="T289" s="31"/>
      <c r="U289" s="31"/>
      <c r="V289" s="31"/>
      <c r="W289" s="31"/>
    </row>
    <row r="290" spans="11:30" ht="12.75">
      <c r="K290" s="31"/>
      <c r="L290" s="31"/>
      <c r="M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11:23" ht="12.75">
      <c r="K291" s="31"/>
      <c r="L291" s="31"/>
      <c r="M291" s="31"/>
      <c r="Q291" s="31"/>
      <c r="R291" s="31"/>
      <c r="S291" s="31"/>
      <c r="T291" s="31"/>
      <c r="U291" s="31"/>
      <c r="V291" s="31"/>
      <c r="W291" s="31"/>
    </row>
    <row r="292" spans="11:23" ht="12.75">
      <c r="K292" s="31"/>
      <c r="L292" s="31"/>
      <c r="M292" s="31"/>
      <c r="Q292" s="31"/>
      <c r="R292" s="31"/>
      <c r="S292" s="31"/>
      <c r="T292" s="31"/>
      <c r="U292" s="31"/>
      <c r="V292" s="31"/>
      <c r="W292" s="31"/>
    </row>
    <row r="293" spans="11:23" ht="12.75">
      <c r="K293" s="31"/>
      <c r="L293" s="31"/>
      <c r="M293" s="31"/>
      <c r="Q293" s="31"/>
      <c r="R293" s="31"/>
      <c r="S293" s="31"/>
      <c r="T293" s="31"/>
      <c r="U293" s="31"/>
      <c r="V293" s="31"/>
      <c r="W293" s="31"/>
    </row>
    <row r="294" spans="11:23" ht="12.75">
      <c r="K294" s="31"/>
      <c r="L294" s="31"/>
      <c r="M294" s="31"/>
      <c r="Q294" s="31"/>
      <c r="R294" s="31"/>
      <c r="S294" s="31"/>
      <c r="T294" s="31"/>
      <c r="U294" s="31"/>
      <c r="V294" s="31"/>
      <c r="W294" s="31"/>
    </row>
    <row r="295" spans="11:23" ht="12.75">
      <c r="K295" s="31"/>
      <c r="L295" s="31"/>
      <c r="M295" s="31"/>
      <c r="Q295" s="31"/>
      <c r="R295" s="31"/>
      <c r="S295" s="31"/>
      <c r="T295" s="31"/>
      <c r="U295" s="31"/>
      <c r="V295" s="31"/>
      <c r="W295" s="31"/>
    </row>
    <row r="296" spans="11:23" ht="12.75">
      <c r="K296" s="31"/>
      <c r="L296" s="31"/>
      <c r="M296" s="31"/>
      <c r="Q296" s="31"/>
      <c r="R296" s="31"/>
      <c r="S296" s="31"/>
      <c r="T296" s="31"/>
      <c r="U296" s="31"/>
      <c r="V296" s="31"/>
      <c r="W296" s="31"/>
    </row>
    <row r="297" spans="11:23" ht="12.75">
      <c r="K297" s="31"/>
      <c r="L297" s="31"/>
      <c r="M297" s="31"/>
      <c r="Q297" s="31"/>
      <c r="R297" s="31"/>
      <c r="S297" s="31"/>
      <c r="T297" s="31"/>
      <c r="U297" s="31"/>
      <c r="V297" s="31"/>
      <c r="W297" s="31"/>
    </row>
    <row r="298" spans="11:23" ht="12.75">
      <c r="K298" s="31"/>
      <c r="L298" s="31"/>
      <c r="M298" s="31"/>
      <c r="Q298" s="31"/>
      <c r="R298" s="31"/>
      <c r="S298" s="31"/>
      <c r="T298" s="31"/>
      <c r="U298" s="31"/>
      <c r="V298" s="31"/>
      <c r="W298" s="31"/>
    </row>
    <row r="299" spans="12:13" ht="12.75">
      <c r="L299" s="31"/>
      <c r="M299" s="31"/>
    </row>
    <row r="300" spans="11:20" ht="12.75">
      <c r="K300" s="31"/>
      <c r="L300" s="31"/>
      <c r="M300" s="31"/>
      <c r="Q300" s="31"/>
      <c r="R300" s="31"/>
      <c r="S300" s="31"/>
      <c r="T300" s="31"/>
    </row>
    <row r="301" spans="11:13" ht="12.75">
      <c r="K301" s="31"/>
      <c r="L301" s="31"/>
      <c r="M301" s="31"/>
    </row>
    <row r="302" spans="11:13" ht="12.75">
      <c r="K302" s="31"/>
      <c r="L302" s="31"/>
      <c r="M302" s="31"/>
    </row>
    <row r="303" spans="11:13" ht="12.75">
      <c r="K303" s="31"/>
      <c r="L303" s="31"/>
      <c r="M303" s="31"/>
    </row>
    <row r="304" spans="11:19" ht="12.75">
      <c r="K304" s="31"/>
      <c r="L304" s="31"/>
      <c r="M304" s="31"/>
      <c r="Q304" s="31"/>
      <c r="R304" s="31"/>
      <c r="S304" s="31"/>
    </row>
    <row r="305" spans="11:19" ht="12.75">
      <c r="K305" s="31"/>
      <c r="L305" s="31"/>
      <c r="M305" s="31"/>
      <c r="Q305" s="31"/>
      <c r="R305" s="31"/>
      <c r="S305" s="31"/>
    </row>
    <row r="306" spans="17:19" ht="12.75">
      <c r="Q306" s="31"/>
      <c r="R306" s="31"/>
      <c r="S306" s="31"/>
    </row>
    <row r="307" spans="17:19" ht="12.75">
      <c r="Q307" s="31"/>
      <c r="R307" s="31"/>
      <c r="S307" s="31"/>
    </row>
    <row r="308" spans="17:19" ht="12.75">
      <c r="Q308" s="31"/>
      <c r="R308" s="31"/>
      <c r="S308" s="31"/>
    </row>
    <row r="309" spans="17:19" ht="12.75">
      <c r="Q309" s="31"/>
      <c r="R309" s="31"/>
      <c r="S309" s="31"/>
    </row>
    <row r="310" spans="17:19" ht="12.75">
      <c r="Q310" s="31"/>
      <c r="R310" s="31"/>
      <c r="S310" s="31"/>
    </row>
    <row r="311" spans="17:19" ht="12.75">
      <c r="Q311" s="31"/>
      <c r="R311" s="31"/>
      <c r="S311" s="31"/>
    </row>
    <row r="312" spans="17:19" ht="12.75">
      <c r="Q312" s="31"/>
      <c r="R312" s="31"/>
      <c r="S312" s="31"/>
    </row>
    <row r="313" spans="17:19" ht="12.75">
      <c r="Q313" s="31"/>
      <c r="R313" s="31"/>
      <c r="S313" s="31"/>
    </row>
    <row r="314" spans="17:19" ht="12.75">
      <c r="Q314" s="31"/>
      <c r="R314" s="31"/>
      <c r="S314" s="31"/>
    </row>
    <row r="315" spans="17:19" ht="12.75">
      <c r="Q315" s="31"/>
      <c r="R315" s="31"/>
      <c r="S315" s="31"/>
    </row>
    <row r="316" spans="17:19" ht="12.75">
      <c r="Q316" s="31"/>
      <c r="R316" s="31"/>
      <c r="S316" s="31"/>
    </row>
    <row r="317" spans="17:19" ht="12.75">
      <c r="Q317" s="31"/>
      <c r="R317" s="31"/>
      <c r="S317" s="31"/>
    </row>
    <row r="318" spans="17:19" ht="12.75">
      <c r="Q318" s="31"/>
      <c r="R318" s="31"/>
      <c r="S318" s="31"/>
    </row>
    <row r="319" spans="17:19" ht="12.75">
      <c r="Q319" s="31"/>
      <c r="R319" s="31"/>
      <c r="S319" s="31"/>
    </row>
    <row r="320" spans="17:19" ht="12.75">
      <c r="Q320" s="31"/>
      <c r="R320" s="31"/>
      <c r="S320" s="31"/>
    </row>
    <row r="321" spans="17:19" ht="12.75">
      <c r="Q321" s="31"/>
      <c r="R321" s="31"/>
      <c r="S321" s="31"/>
    </row>
    <row r="322" spans="17:19" ht="12.75">
      <c r="Q322" s="31"/>
      <c r="R322" s="31"/>
      <c r="S322" s="31"/>
    </row>
    <row r="323" spans="17:19" ht="12.75">
      <c r="Q323" s="31"/>
      <c r="R323" s="31"/>
      <c r="S323" s="31"/>
    </row>
    <row r="324" spans="17:19" ht="12.75">
      <c r="Q324" s="31"/>
      <c r="R324" s="31"/>
      <c r="S324" s="31"/>
    </row>
    <row r="325" spans="17:19" ht="12.75">
      <c r="Q325" s="31"/>
      <c r="R325" s="31"/>
      <c r="S325" s="31"/>
    </row>
    <row r="326" spans="17:19" ht="12.75">
      <c r="Q326" s="31"/>
      <c r="R326" s="31"/>
      <c r="S326" s="31"/>
    </row>
    <row r="327" spans="17:19" ht="12.75">
      <c r="Q327" s="31"/>
      <c r="R327" s="31"/>
      <c r="S327" s="31"/>
    </row>
    <row r="328" spans="17:19" ht="12.75">
      <c r="Q328" s="31"/>
      <c r="R328" s="31"/>
      <c r="S328" s="31"/>
    </row>
    <row r="329" spans="17:19" ht="12.75">
      <c r="Q329" s="31"/>
      <c r="R329" s="31"/>
      <c r="S329" s="31"/>
    </row>
    <row r="330" spans="17:19" ht="12.75">
      <c r="Q330" s="31"/>
      <c r="R330" s="31"/>
      <c r="S330" s="31"/>
    </row>
    <row r="331" spans="17:19" ht="12.75">
      <c r="Q331" s="31"/>
      <c r="R331" s="31"/>
      <c r="S331" s="31"/>
    </row>
    <row r="332" spans="17:19" ht="12.75">
      <c r="Q332" s="31"/>
      <c r="R332" s="31"/>
      <c r="S332" s="31"/>
    </row>
    <row r="333" spans="17:19" ht="12.75">
      <c r="Q333" s="31"/>
      <c r="R333" s="31"/>
      <c r="S333" s="31"/>
    </row>
    <row r="334" spans="17:19" ht="12.75">
      <c r="Q334" s="31"/>
      <c r="R334" s="31"/>
      <c r="S334" s="31"/>
    </row>
    <row r="335" spans="17:19" ht="12.75">
      <c r="Q335" s="31"/>
      <c r="R335" s="31"/>
      <c r="S335" s="31"/>
    </row>
    <row r="336" spans="17:19" ht="12.75">
      <c r="Q336" s="31"/>
      <c r="R336" s="31"/>
      <c r="S336" s="31"/>
    </row>
    <row r="337" spans="17:19" ht="12.75">
      <c r="Q337" s="31"/>
      <c r="R337" s="31"/>
      <c r="S337" s="31"/>
    </row>
    <row r="338" spans="17:19" ht="12.75">
      <c r="Q338" s="31"/>
      <c r="R338" s="31"/>
      <c r="S338" s="31"/>
    </row>
    <row r="339" spans="17:19" ht="12.75">
      <c r="Q339" s="31"/>
      <c r="R339" s="31"/>
      <c r="S339" s="31"/>
    </row>
    <row r="340" spans="17:19" ht="12.75">
      <c r="Q340" s="31"/>
      <c r="R340" s="31"/>
      <c r="S340" s="31"/>
    </row>
    <row r="341" spans="17:19" ht="12.75">
      <c r="Q341" s="31"/>
      <c r="R341" s="31"/>
      <c r="S341" s="31"/>
    </row>
    <row r="342" spans="17:19" ht="12.75">
      <c r="Q342" s="31"/>
      <c r="R342" s="31"/>
      <c r="S342" s="31"/>
    </row>
    <row r="343" spans="17:19" ht="12.75">
      <c r="Q343" s="31"/>
      <c r="R343" s="31"/>
      <c r="S343" s="31"/>
    </row>
    <row r="344" spans="17:19" ht="12.75">
      <c r="Q344" s="31"/>
      <c r="R344" s="31"/>
      <c r="S344" s="31"/>
    </row>
    <row r="345" spans="17:19" ht="12.75">
      <c r="Q345" s="31"/>
      <c r="R345" s="31"/>
      <c r="S345" s="31"/>
    </row>
    <row r="346" spans="17:19" ht="12.75">
      <c r="Q346" s="31"/>
      <c r="R346" s="31"/>
      <c r="S346" s="31"/>
    </row>
    <row r="347" spans="17:19" ht="12.75">
      <c r="Q347" s="31"/>
      <c r="R347" s="31"/>
      <c r="S347" s="31"/>
    </row>
    <row r="348" spans="17:19" ht="12.75">
      <c r="Q348" s="31"/>
      <c r="R348" s="31"/>
      <c r="S348" s="31"/>
    </row>
    <row r="349" spans="17:19" ht="12.75">
      <c r="Q349" s="31"/>
      <c r="R349" s="31"/>
      <c r="S349" s="31"/>
    </row>
    <row r="351" spans="17:19" ht="12.75">
      <c r="Q351" s="31"/>
      <c r="R351" s="31"/>
      <c r="S351" s="31"/>
    </row>
  </sheetData>
  <sheetProtection/>
  <conditionalFormatting sqref="D64:E69 H64:I69 L64:M69 X64:Y69 AB64:AJ69">
    <cfRule type="cellIs" priority="1" dxfId="0" operator="notEqual" stopIfTrue="1">
      <formula>TRUNC(D64)</formula>
    </cfRule>
  </conditionalFormatting>
  <conditionalFormatting sqref="N64:O65 F64:G65 J64:K65 Z64:AA65">
    <cfRule type="expression" priority="2" dxfId="0" stopIfTrue="1">
      <formula>(F64-F58-F54)&lt;&gt;TRUNC(F64-F58-F54)</formula>
    </cfRule>
  </conditionalFormatting>
  <conditionalFormatting sqref="F54:G55 J54:K55 F58:G63 J58:K63">
    <cfRule type="cellIs" priority="3" dxfId="0" operator="lessThan" stopIfTrue="1">
      <formula>0</formula>
    </cfRule>
    <cfRule type="cellIs" priority="4" dxfId="0" operator="notEqual" stopIfTrue="1">
      <formula>TRUNC(F54)</formula>
    </cfRule>
  </conditionalFormatting>
  <conditionalFormatting sqref="V58:W63 V54:W55 T18:W53">
    <cfRule type="cellIs" priority="5" dxfId="0" operator="greaterThan" stopIfTrue="1">
      <formula>P18</formula>
    </cfRule>
    <cfRule type="expression" priority="6" dxfId="0" stopIfTrue="1">
      <formula>T18/P18&lt;0.03</formula>
    </cfRule>
  </conditionalFormatting>
  <conditionalFormatting sqref="Z54:AA55 Z58:AA63">
    <cfRule type="cellIs" priority="7" dxfId="0" operator="lessThan" stopIfTrue="1">
      <formula>0</formula>
    </cfRule>
    <cfRule type="cellIs" priority="8" dxfId="0" operator="notEqual" stopIfTrue="1">
      <formula>TRUNC(Z54)</formula>
    </cfRule>
    <cfRule type="cellIs" priority="9" dxfId="0" operator="greaterThan" stopIfTrue="1">
      <formula>F54+J54</formula>
    </cfRule>
  </conditionalFormatting>
  <conditionalFormatting sqref="N54:O55 N58:O63">
    <cfRule type="cellIs" priority="10" dxfId="0" operator="greaterThan" stopIfTrue="1">
      <formula>0</formula>
    </cfRule>
    <cfRule type="cellIs" priority="11" dxfId="0" operator="notEqual" stopIfTrue="1">
      <formula>TRUNC(N54)</formula>
    </cfRule>
  </conditionalFormatting>
  <conditionalFormatting sqref="F66:G69 J66:K69 N66:O69 Z66:AA69">
    <cfRule type="expression" priority="12" dxfId="0" stopIfTrue="1">
      <formula>(F66-F60)&lt;&gt;TRUNC(F66-F60)</formula>
    </cfRule>
  </conditionalFormatting>
  <conditionalFormatting sqref="D18:K53">
    <cfRule type="cellIs" priority="13" dxfId="0" operator="lessThan" stopIfTrue="1">
      <formula>0</formula>
    </cfRule>
    <cfRule type="cellIs" priority="14" dxfId="0" operator="notEqual" stopIfTrue="1">
      <formula>ROUND(D18,2)</formula>
    </cfRule>
  </conditionalFormatting>
  <conditionalFormatting sqref="L18:O53">
    <cfRule type="cellIs" priority="15" dxfId="0" operator="greaterThan" stopIfTrue="1">
      <formula>0</formula>
    </cfRule>
    <cfRule type="cellIs" priority="16" dxfId="0" operator="notEqual" stopIfTrue="1">
      <formula>ROUND(L18,2)</formula>
    </cfRule>
  </conditionalFormatting>
  <conditionalFormatting sqref="X18:AA53">
    <cfRule type="cellIs" priority="17" dxfId="0" operator="lessThan" stopIfTrue="1">
      <formula>0</formula>
    </cfRule>
    <cfRule type="cellIs" priority="18" dxfId="0" operator="notEqual" stopIfTrue="1">
      <formula>ROUND(X18,2)</formula>
    </cfRule>
    <cfRule type="cellIs" priority="19" dxfId="0" operator="greaterThan" stopIfTrue="1">
      <formula>D18+H18</formula>
    </cfRule>
  </conditionalFormatting>
  <conditionalFormatting sqref="AB18:AJ53">
    <cfRule type="cellIs" priority="20" dxfId="0" operator="lessThan" stopIfTrue="1">
      <formula>0</formula>
    </cfRule>
    <cfRule type="cellIs" priority="21" dxfId="0" operator="notEqual" stopIfTrue="1">
      <formula>ROUND(AB18,2)</formula>
    </cfRule>
    <cfRule type="expression" priority="22" dxfId="0" stopIfTrue="1">
      <formula>SUM($AB18:$AD18,$AE18:$AG18,$AH18:$AJ18)&gt;SUM($D18:$E18,$H18:$I18)</formula>
    </cfRule>
  </conditionalFormatting>
  <printOptions/>
  <pageMargins left="0.3937007874015748" right="0.24" top="0.5905511811023623" bottom="0.2755905511811024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00390625" style="82" customWidth="1"/>
    <col min="2" max="2" width="7.7109375" style="82" customWidth="1"/>
    <col min="3" max="3" width="33.140625" style="82" customWidth="1"/>
    <col min="4" max="11" width="9.7109375" style="82" customWidth="1"/>
    <col min="12" max="14" width="9.8515625" style="82" customWidth="1"/>
    <col min="15" max="16384" width="9.140625" style="82" customWidth="1"/>
  </cols>
  <sheetData>
    <row r="1" spans="1:5" ht="18">
      <c r="A1" s="168" t="str">
        <f>FTS____!A1</f>
        <v>Higher Education Students Early Statistics 2002-03</v>
      </c>
      <c r="B1" s="29"/>
      <c r="C1" s="29"/>
      <c r="D1" s="29"/>
      <c r="E1" s="29"/>
    </row>
    <row r="2" spans="1:5" ht="12.75">
      <c r="A2" s="33"/>
      <c r="B2" s="29"/>
      <c r="C2" s="29"/>
      <c r="D2" s="29"/>
      <c r="E2" s="29"/>
    </row>
    <row r="3" spans="1:9" ht="15.75">
      <c r="A3" s="34" t="str">
        <f>FTS____!INSTNAME</f>
        <v>Institution: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4" t="str">
        <f>FTS____!CODE</f>
        <v>Code:</v>
      </c>
      <c r="B4" s="29"/>
      <c r="C4" s="29"/>
      <c r="D4" s="29"/>
      <c r="E4" s="29"/>
      <c r="F4" s="29"/>
      <c r="G4" s="29"/>
      <c r="H4" s="29"/>
      <c r="I4" s="29"/>
    </row>
    <row r="5" spans="1:14" ht="15.75">
      <c r="A5" s="35" t="s">
        <v>88</v>
      </c>
      <c r="B5" s="29"/>
      <c r="C5" s="29"/>
      <c r="D5" s="351"/>
      <c r="E5" s="29"/>
      <c r="F5" s="29"/>
      <c r="G5" s="29"/>
      <c r="H5" s="29"/>
      <c r="I5" s="29"/>
      <c r="J5" s="29"/>
      <c r="K5" s="29"/>
      <c r="L5" s="352"/>
      <c r="M5" s="352"/>
      <c r="N5" s="352"/>
    </row>
    <row r="6" spans="1:14" ht="15.75">
      <c r="A6" s="122" t="s">
        <v>89</v>
      </c>
      <c r="B6" s="29"/>
      <c r="C6" s="29"/>
      <c r="D6" s="29"/>
      <c r="E6" s="29"/>
      <c r="F6" s="29"/>
      <c r="G6" s="86"/>
      <c r="H6" s="87"/>
      <c r="I6" s="87"/>
      <c r="J6" s="29"/>
      <c r="K6" s="29"/>
      <c r="L6" s="352"/>
      <c r="M6" s="352"/>
      <c r="N6" s="352"/>
    </row>
    <row r="7" spans="1:13" ht="15.75">
      <c r="A7" s="122"/>
      <c r="B7" s="29"/>
      <c r="C7" s="29"/>
      <c r="D7" s="29"/>
      <c r="E7" s="29"/>
      <c r="F7" s="29"/>
      <c r="G7" s="86"/>
      <c r="H7" s="87"/>
      <c r="I7" s="87"/>
      <c r="J7" s="29"/>
      <c r="K7" s="29"/>
      <c r="L7" s="29"/>
      <c r="M7" s="27"/>
    </row>
    <row r="8" spans="2:10" ht="13.5" thickBot="1">
      <c r="B8" s="123"/>
      <c r="D8" s="349" t="s">
        <v>123</v>
      </c>
      <c r="E8" s="123"/>
      <c r="F8" s="123"/>
      <c r="J8" s="349" t="s">
        <v>123</v>
      </c>
    </row>
    <row r="9" spans="1:15" ht="12.75">
      <c r="A9" s="124"/>
      <c r="B9" s="125"/>
      <c r="C9" s="125"/>
      <c r="D9" s="195">
        <v>1</v>
      </c>
      <c r="E9" s="126"/>
      <c r="F9" s="125"/>
      <c r="G9" s="125"/>
      <c r="H9" s="125"/>
      <c r="I9" s="127"/>
      <c r="J9" s="196">
        <v>2</v>
      </c>
      <c r="K9" s="126"/>
      <c r="L9" s="125"/>
      <c r="M9" s="125"/>
      <c r="N9" s="125"/>
      <c r="O9" s="128"/>
    </row>
    <row r="10" spans="1:15" ht="12.75">
      <c r="A10" s="105"/>
      <c r="B10" s="123"/>
      <c r="C10" s="129"/>
      <c r="E10" s="106"/>
      <c r="F10" s="123"/>
      <c r="G10" s="123"/>
      <c r="H10" s="123"/>
      <c r="I10" s="129"/>
      <c r="K10" s="106"/>
      <c r="L10" s="123"/>
      <c r="M10" s="123"/>
      <c r="N10" s="123"/>
      <c r="O10" s="131"/>
    </row>
    <row r="11" spans="1:15" ht="12.75">
      <c r="A11" s="105"/>
      <c r="B11" s="123"/>
      <c r="C11" s="123"/>
      <c r="D11" s="130" t="s">
        <v>90</v>
      </c>
      <c r="E11" s="106"/>
      <c r="F11" s="123"/>
      <c r="G11" s="123"/>
      <c r="H11" s="123"/>
      <c r="I11" s="129"/>
      <c r="J11" s="28" t="s">
        <v>91</v>
      </c>
      <c r="K11" s="106"/>
      <c r="L11" s="123"/>
      <c r="M11" s="123"/>
      <c r="N11" s="123"/>
      <c r="O11" s="131"/>
    </row>
    <row r="12" spans="1:15" ht="12.75">
      <c r="A12" s="105"/>
      <c r="B12" s="123"/>
      <c r="C12" s="123"/>
      <c r="D12" s="130" t="s">
        <v>124</v>
      </c>
      <c r="E12" s="106"/>
      <c r="F12" s="123"/>
      <c r="G12" s="123"/>
      <c r="H12" s="123"/>
      <c r="I12" s="129"/>
      <c r="J12" s="28" t="s">
        <v>125</v>
      </c>
      <c r="K12" s="106"/>
      <c r="L12" s="123"/>
      <c r="M12" s="123"/>
      <c r="N12" s="123"/>
      <c r="O12" s="131"/>
    </row>
    <row r="13" spans="1:15" ht="12.75">
      <c r="A13" s="105"/>
      <c r="B13" s="123"/>
      <c r="C13" s="123"/>
      <c r="D13" s="130" t="s">
        <v>126</v>
      </c>
      <c r="J13" s="11" t="s">
        <v>122</v>
      </c>
      <c r="L13" s="123"/>
      <c r="M13" s="123"/>
      <c r="N13" s="123"/>
      <c r="O13" s="131"/>
    </row>
    <row r="14" spans="1:15" ht="27" customHeight="1">
      <c r="A14" s="105"/>
      <c r="B14" s="123"/>
      <c r="C14" s="129"/>
      <c r="D14" s="482" t="s">
        <v>92</v>
      </c>
      <c r="E14" s="483"/>
      <c r="F14" s="482" t="s">
        <v>93</v>
      </c>
      <c r="G14" s="483"/>
      <c r="H14" s="482" t="s">
        <v>94</v>
      </c>
      <c r="I14" s="483"/>
      <c r="J14" s="482" t="s">
        <v>92</v>
      </c>
      <c r="K14" s="483"/>
      <c r="L14" s="482" t="s">
        <v>93</v>
      </c>
      <c r="M14" s="483"/>
      <c r="N14" s="482" t="s">
        <v>94</v>
      </c>
      <c r="O14" s="484"/>
    </row>
    <row r="15" spans="1:15" ht="30" customHeight="1">
      <c r="A15" s="105"/>
      <c r="B15" s="123"/>
      <c r="C15" s="129"/>
      <c r="D15" s="132" t="s">
        <v>95</v>
      </c>
      <c r="E15" s="133" t="s">
        <v>23</v>
      </c>
      <c r="F15" s="134" t="s">
        <v>95</v>
      </c>
      <c r="G15" s="134" t="s">
        <v>23</v>
      </c>
      <c r="H15" s="132" t="s">
        <v>95</v>
      </c>
      <c r="I15" s="133" t="s">
        <v>23</v>
      </c>
      <c r="J15" s="134" t="s">
        <v>95</v>
      </c>
      <c r="K15" s="133" t="s">
        <v>23</v>
      </c>
      <c r="L15" s="132" t="s">
        <v>95</v>
      </c>
      <c r="M15" s="133" t="s">
        <v>23</v>
      </c>
      <c r="N15" s="132" t="s">
        <v>95</v>
      </c>
      <c r="O15" s="135" t="s">
        <v>23</v>
      </c>
    </row>
    <row r="16" spans="1:22" ht="12.75">
      <c r="A16" s="136" t="s">
        <v>96</v>
      </c>
      <c r="B16" s="137" t="s">
        <v>29</v>
      </c>
      <c r="C16" s="138" t="s">
        <v>97</v>
      </c>
      <c r="D16" s="139" t="s">
        <v>36</v>
      </c>
      <c r="E16" s="140" t="s">
        <v>37</v>
      </c>
      <c r="F16" s="141" t="s">
        <v>36</v>
      </c>
      <c r="G16" s="142" t="s">
        <v>37</v>
      </c>
      <c r="H16" s="143" t="s">
        <v>36</v>
      </c>
      <c r="I16" s="144" t="s">
        <v>37</v>
      </c>
      <c r="J16" s="141" t="s">
        <v>36</v>
      </c>
      <c r="K16" s="140" t="s">
        <v>37</v>
      </c>
      <c r="L16" s="141" t="s">
        <v>36</v>
      </c>
      <c r="M16" s="144" t="s">
        <v>37</v>
      </c>
      <c r="N16" s="143" t="s">
        <v>36</v>
      </c>
      <c r="O16" s="145" t="s">
        <v>37</v>
      </c>
      <c r="P16" s="218"/>
      <c r="Q16" s="218"/>
      <c r="R16" s="217"/>
      <c r="S16" s="218"/>
      <c r="T16" s="218"/>
      <c r="U16" s="218"/>
      <c r="V16" s="150"/>
    </row>
    <row r="17" spans="1:23" ht="12.75">
      <c r="A17" s="470"/>
      <c r="B17" s="181" t="s">
        <v>45</v>
      </c>
      <c r="C17" s="146" t="s">
        <v>127</v>
      </c>
      <c r="D17" s="353">
        <v>0</v>
      </c>
      <c r="E17" s="354">
        <v>0</v>
      </c>
      <c r="F17" s="287"/>
      <c r="G17" s="288"/>
      <c r="H17" s="355">
        <v>0</v>
      </c>
      <c r="I17" s="356">
        <v>0</v>
      </c>
      <c r="J17" s="354">
        <v>0</v>
      </c>
      <c r="K17" s="354">
        <v>0</v>
      </c>
      <c r="L17" s="287"/>
      <c r="M17" s="288"/>
      <c r="N17" s="355">
        <v>0</v>
      </c>
      <c r="O17" s="357">
        <v>0</v>
      </c>
      <c r="P17" s="31"/>
      <c r="Q17" s="31"/>
      <c r="R17" s="31"/>
      <c r="S17" s="31"/>
      <c r="T17" s="31"/>
      <c r="U17" s="31"/>
      <c r="V17" s="150"/>
      <c r="W17" s="31"/>
    </row>
    <row r="18" spans="1:23" ht="12.75">
      <c r="A18" s="180"/>
      <c r="B18" s="182"/>
      <c r="C18" s="146" t="s">
        <v>128</v>
      </c>
      <c r="D18" s="353">
        <v>0</v>
      </c>
      <c r="E18" s="354">
        <v>0</v>
      </c>
      <c r="F18" s="353">
        <v>0</v>
      </c>
      <c r="G18" s="354">
        <v>0</v>
      </c>
      <c r="H18" s="355">
        <v>0</v>
      </c>
      <c r="I18" s="356">
        <v>0</v>
      </c>
      <c r="J18" s="354">
        <v>0</v>
      </c>
      <c r="K18" s="354">
        <v>0</v>
      </c>
      <c r="L18" s="353">
        <v>0</v>
      </c>
      <c r="M18" s="354">
        <v>0</v>
      </c>
      <c r="N18" s="355">
        <v>0</v>
      </c>
      <c r="O18" s="357">
        <v>0</v>
      </c>
      <c r="P18" s="31"/>
      <c r="Q18" s="31"/>
      <c r="R18" s="31"/>
      <c r="S18" s="31"/>
      <c r="T18" s="31"/>
      <c r="U18" s="31"/>
      <c r="V18" s="150"/>
      <c r="W18" s="31"/>
    </row>
    <row r="19" spans="1:23" ht="12.75">
      <c r="A19" s="471" t="s">
        <v>98</v>
      </c>
      <c r="B19" s="182"/>
      <c r="C19" s="147" t="s">
        <v>99</v>
      </c>
      <c r="D19" s="353">
        <v>0</v>
      </c>
      <c r="E19" s="354">
        <v>0</v>
      </c>
      <c r="F19" s="287"/>
      <c r="G19" s="288"/>
      <c r="H19" s="287"/>
      <c r="I19" s="289"/>
      <c r="J19" s="354">
        <v>0</v>
      </c>
      <c r="K19" s="354">
        <v>0</v>
      </c>
      <c r="L19" s="287"/>
      <c r="M19" s="288"/>
      <c r="N19" s="287"/>
      <c r="O19" s="290"/>
      <c r="P19" s="31"/>
      <c r="Q19" s="31"/>
      <c r="R19" s="31"/>
      <c r="S19" s="31"/>
      <c r="T19" s="31"/>
      <c r="U19" s="31"/>
      <c r="V19" s="150"/>
      <c r="W19" s="31"/>
    </row>
    <row r="20" spans="1:23" ht="12.75">
      <c r="A20" s="471" t="s">
        <v>100</v>
      </c>
      <c r="B20" s="182"/>
      <c r="C20" s="147" t="s">
        <v>101</v>
      </c>
      <c r="D20" s="355">
        <v>0</v>
      </c>
      <c r="E20" s="354">
        <v>0</v>
      </c>
      <c r="F20" s="355">
        <v>0</v>
      </c>
      <c r="G20" s="358">
        <v>0</v>
      </c>
      <c r="H20" s="355">
        <v>0</v>
      </c>
      <c r="I20" s="356">
        <v>0</v>
      </c>
      <c r="J20" s="358">
        <v>0</v>
      </c>
      <c r="K20" s="354">
        <v>0</v>
      </c>
      <c r="L20" s="355">
        <v>0</v>
      </c>
      <c r="M20" s="358">
        <v>0</v>
      </c>
      <c r="N20" s="355">
        <v>0</v>
      </c>
      <c r="O20" s="357">
        <v>0</v>
      </c>
      <c r="P20" s="31"/>
      <c r="Q20" s="31"/>
      <c r="R20" s="31"/>
      <c r="S20" s="31"/>
      <c r="T20" s="31"/>
      <c r="U20" s="31"/>
      <c r="V20" s="150"/>
      <c r="W20" s="31"/>
    </row>
    <row r="21" spans="1:23" ht="12.75">
      <c r="A21" s="471" t="s">
        <v>102</v>
      </c>
      <c r="B21" s="182"/>
      <c r="C21" s="147" t="s">
        <v>116</v>
      </c>
      <c r="D21" s="287"/>
      <c r="E21" s="288"/>
      <c r="F21" s="287"/>
      <c r="G21" s="288"/>
      <c r="H21" s="355">
        <v>0</v>
      </c>
      <c r="I21" s="356">
        <v>0</v>
      </c>
      <c r="J21" s="288"/>
      <c r="K21" s="288"/>
      <c r="L21" s="287"/>
      <c r="M21" s="288"/>
      <c r="N21" s="355">
        <v>0</v>
      </c>
      <c r="O21" s="357">
        <v>0</v>
      </c>
      <c r="P21" s="31"/>
      <c r="Q21" s="31"/>
      <c r="R21" s="31"/>
      <c r="S21" s="31"/>
      <c r="T21" s="31"/>
      <c r="U21" s="31"/>
      <c r="V21" s="150"/>
      <c r="W21" s="31"/>
    </row>
    <row r="22" spans="1:23" ht="12.75">
      <c r="A22" s="471" t="s">
        <v>64</v>
      </c>
      <c r="B22" s="183"/>
      <c r="C22" s="148" t="s">
        <v>103</v>
      </c>
      <c r="D22" s="359">
        <v>0</v>
      </c>
      <c r="E22" s="360">
        <v>0</v>
      </c>
      <c r="F22" s="359">
        <v>0</v>
      </c>
      <c r="G22" s="360">
        <v>0</v>
      </c>
      <c r="H22" s="359">
        <v>0</v>
      </c>
      <c r="I22" s="361">
        <v>0</v>
      </c>
      <c r="J22" s="360">
        <v>0</v>
      </c>
      <c r="K22" s="360">
        <v>0</v>
      </c>
      <c r="L22" s="359">
        <v>0</v>
      </c>
      <c r="M22" s="360">
        <v>0</v>
      </c>
      <c r="N22" s="359">
        <v>0</v>
      </c>
      <c r="O22" s="362">
        <v>0</v>
      </c>
      <c r="P22" s="31"/>
      <c r="Q22" s="31"/>
      <c r="R22" s="31"/>
      <c r="S22" s="31"/>
      <c r="T22" s="31"/>
      <c r="U22" s="31"/>
      <c r="V22" s="29"/>
      <c r="W22" s="31"/>
    </row>
    <row r="23" spans="1:23" ht="12.75">
      <c r="A23" s="180"/>
      <c r="B23" s="182" t="s">
        <v>47</v>
      </c>
      <c r="C23" s="146" t="s">
        <v>127</v>
      </c>
      <c r="D23" s="353">
        <v>0</v>
      </c>
      <c r="E23" s="354">
        <v>0</v>
      </c>
      <c r="F23" s="287"/>
      <c r="G23" s="288"/>
      <c r="H23" s="355">
        <v>0</v>
      </c>
      <c r="I23" s="356">
        <v>0</v>
      </c>
      <c r="J23" s="354">
        <v>0</v>
      </c>
      <c r="K23" s="354">
        <v>0</v>
      </c>
      <c r="L23" s="287"/>
      <c r="M23" s="288"/>
      <c r="N23" s="355">
        <v>0</v>
      </c>
      <c r="O23" s="357">
        <v>0</v>
      </c>
      <c r="P23" s="31"/>
      <c r="Q23" s="31"/>
      <c r="R23" s="31"/>
      <c r="S23" s="31"/>
      <c r="T23" s="31"/>
      <c r="U23" s="31"/>
      <c r="V23" s="29"/>
      <c r="W23" s="31"/>
    </row>
    <row r="24" spans="1:23" ht="12.75">
      <c r="A24" s="180"/>
      <c r="B24" s="182"/>
      <c r="C24" s="146" t="s">
        <v>128</v>
      </c>
      <c r="D24" s="353">
        <v>0</v>
      </c>
      <c r="E24" s="354">
        <v>0</v>
      </c>
      <c r="F24" s="353">
        <v>0</v>
      </c>
      <c r="G24" s="354">
        <v>0</v>
      </c>
      <c r="H24" s="353">
        <v>0</v>
      </c>
      <c r="I24" s="363">
        <v>0</v>
      </c>
      <c r="J24" s="354">
        <v>0</v>
      </c>
      <c r="K24" s="354">
        <v>0</v>
      </c>
      <c r="L24" s="353">
        <v>0</v>
      </c>
      <c r="M24" s="354">
        <v>0</v>
      </c>
      <c r="N24" s="353">
        <v>0</v>
      </c>
      <c r="O24" s="364">
        <v>0</v>
      </c>
      <c r="P24" s="31"/>
      <c r="Q24" s="31"/>
      <c r="R24" s="31"/>
      <c r="S24" s="31"/>
      <c r="T24" s="31"/>
      <c r="U24" s="31"/>
      <c r="V24" s="29"/>
      <c r="W24" s="31"/>
    </row>
    <row r="25" spans="1:23" ht="12.75">
      <c r="A25" s="471"/>
      <c r="B25" s="182"/>
      <c r="C25" s="147" t="s">
        <v>101</v>
      </c>
      <c r="D25" s="355">
        <v>0</v>
      </c>
      <c r="E25" s="354">
        <v>0</v>
      </c>
      <c r="F25" s="355">
        <v>0</v>
      </c>
      <c r="G25" s="354">
        <v>0</v>
      </c>
      <c r="H25" s="355">
        <v>0</v>
      </c>
      <c r="I25" s="363">
        <v>0</v>
      </c>
      <c r="J25" s="358">
        <v>0</v>
      </c>
      <c r="K25" s="354">
        <v>0</v>
      </c>
      <c r="L25" s="355">
        <v>0</v>
      </c>
      <c r="M25" s="354">
        <v>0</v>
      </c>
      <c r="N25" s="355">
        <v>0</v>
      </c>
      <c r="O25" s="364">
        <v>0</v>
      </c>
      <c r="P25" s="31"/>
      <c r="Q25" s="29"/>
      <c r="R25" s="31"/>
      <c r="S25" s="31"/>
      <c r="T25" s="31"/>
      <c r="U25" s="31"/>
      <c r="V25" s="29"/>
      <c r="W25" s="31"/>
    </row>
    <row r="26" spans="1:23" ht="12.75">
      <c r="A26" s="180"/>
      <c r="B26" s="182"/>
      <c r="C26" s="147" t="s">
        <v>129</v>
      </c>
      <c r="D26" s="365">
        <v>0</v>
      </c>
      <c r="E26" s="366">
        <v>0</v>
      </c>
      <c r="F26" s="365">
        <v>0</v>
      </c>
      <c r="G26" s="366">
        <v>0</v>
      </c>
      <c r="H26" s="365">
        <v>0</v>
      </c>
      <c r="I26" s="367">
        <v>0</v>
      </c>
      <c r="J26" s="366">
        <v>0</v>
      </c>
      <c r="K26" s="366">
        <v>0</v>
      </c>
      <c r="L26" s="365">
        <v>0</v>
      </c>
      <c r="M26" s="366">
        <v>0</v>
      </c>
      <c r="N26" s="365">
        <v>0</v>
      </c>
      <c r="O26" s="368">
        <v>0</v>
      </c>
      <c r="P26" s="31"/>
      <c r="Q26" s="29"/>
      <c r="R26" s="31"/>
      <c r="S26" s="31"/>
      <c r="T26" s="31"/>
      <c r="U26" s="31"/>
      <c r="V26" s="29"/>
      <c r="W26" s="31"/>
    </row>
    <row r="27" spans="1:23" ht="12.75">
      <c r="A27" s="472"/>
      <c r="B27" s="187" t="s">
        <v>48</v>
      </c>
      <c r="C27" s="188" t="s">
        <v>129</v>
      </c>
      <c r="D27" s="369">
        <v>0</v>
      </c>
      <c r="E27" s="370">
        <v>0</v>
      </c>
      <c r="F27" s="369">
        <v>0</v>
      </c>
      <c r="G27" s="370">
        <v>0</v>
      </c>
      <c r="H27" s="369">
        <v>0</v>
      </c>
      <c r="I27" s="371">
        <v>0</v>
      </c>
      <c r="J27" s="370">
        <v>0</v>
      </c>
      <c r="K27" s="370">
        <v>0</v>
      </c>
      <c r="L27" s="369">
        <v>0</v>
      </c>
      <c r="M27" s="370">
        <v>0</v>
      </c>
      <c r="N27" s="369">
        <v>0</v>
      </c>
      <c r="O27" s="372">
        <v>0</v>
      </c>
      <c r="P27" s="31"/>
      <c r="Q27" s="29"/>
      <c r="R27" s="31"/>
      <c r="S27" s="31"/>
      <c r="T27" s="31"/>
      <c r="U27" s="31"/>
      <c r="V27" s="29"/>
      <c r="W27" s="31"/>
    </row>
    <row r="28" spans="1:23" ht="12.75">
      <c r="A28" s="470"/>
      <c r="B28" s="182" t="s">
        <v>45</v>
      </c>
      <c r="C28" s="146" t="s">
        <v>127</v>
      </c>
      <c r="D28" s="322"/>
      <c r="E28" s="366">
        <v>0</v>
      </c>
      <c r="F28" s="322"/>
      <c r="G28" s="323"/>
      <c r="H28" s="322"/>
      <c r="I28" s="324"/>
      <c r="J28" s="323"/>
      <c r="K28" s="366">
        <v>0</v>
      </c>
      <c r="L28" s="322"/>
      <c r="M28" s="323"/>
      <c r="N28" s="322"/>
      <c r="O28" s="325"/>
      <c r="P28" s="31"/>
      <c r="Q28" s="29"/>
      <c r="R28" s="31"/>
      <c r="S28" s="31"/>
      <c r="T28" s="31"/>
      <c r="U28" s="31"/>
      <c r="V28" s="29"/>
      <c r="W28" s="31"/>
    </row>
    <row r="29" spans="1:23" ht="12.75">
      <c r="A29" s="471"/>
      <c r="B29" s="182"/>
      <c r="C29" s="146" t="s">
        <v>128</v>
      </c>
      <c r="D29" s="322"/>
      <c r="E29" s="366">
        <v>0</v>
      </c>
      <c r="F29" s="322"/>
      <c r="G29" s="323"/>
      <c r="H29" s="322"/>
      <c r="I29" s="367">
        <v>0</v>
      </c>
      <c r="J29" s="323"/>
      <c r="K29" s="366">
        <v>0</v>
      </c>
      <c r="L29" s="322"/>
      <c r="M29" s="323"/>
      <c r="N29" s="322"/>
      <c r="O29" s="368">
        <v>0</v>
      </c>
      <c r="P29" s="31"/>
      <c r="Q29" s="29"/>
      <c r="R29" s="31"/>
      <c r="S29" s="31"/>
      <c r="T29" s="31"/>
      <c r="U29" s="31"/>
      <c r="V29" s="29"/>
      <c r="W29" s="31"/>
    </row>
    <row r="30" spans="1:23" ht="12.75">
      <c r="A30" s="471" t="s">
        <v>63</v>
      </c>
      <c r="B30" s="182"/>
      <c r="C30" s="147" t="s">
        <v>99</v>
      </c>
      <c r="D30" s="322"/>
      <c r="E30" s="366">
        <v>0</v>
      </c>
      <c r="F30" s="322"/>
      <c r="G30" s="323"/>
      <c r="H30" s="322"/>
      <c r="I30" s="324"/>
      <c r="J30" s="323"/>
      <c r="K30" s="366">
        <v>0</v>
      </c>
      <c r="L30" s="322"/>
      <c r="M30" s="323"/>
      <c r="N30" s="322"/>
      <c r="O30" s="325"/>
      <c r="P30" s="31"/>
      <c r="Q30" s="54"/>
      <c r="R30" s="31"/>
      <c r="S30" s="31"/>
      <c r="T30" s="31"/>
      <c r="U30" s="31"/>
      <c r="V30" s="54"/>
      <c r="W30" s="31"/>
    </row>
    <row r="31" spans="1:23" ht="12.75">
      <c r="A31" s="471"/>
      <c r="B31" s="183"/>
      <c r="C31" s="148" t="s">
        <v>103</v>
      </c>
      <c r="D31" s="326"/>
      <c r="E31" s="373">
        <v>0</v>
      </c>
      <c r="F31" s="326"/>
      <c r="G31" s="327"/>
      <c r="H31" s="326"/>
      <c r="I31" s="374">
        <v>0</v>
      </c>
      <c r="J31" s="327"/>
      <c r="K31" s="373">
        <v>0</v>
      </c>
      <c r="L31" s="326"/>
      <c r="M31" s="327"/>
      <c r="N31" s="326"/>
      <c r="O31" s="375">
        <v>0</v>
      </c>
      <c r="P31" s="31"/>
      <c r="Q31" s="54"/>
      <c r="R31" s="31"/>
      <c r="S31" s="31"/>
      <c r="T31" s="31"/>
      <c r="U31" s="31"/>
      <c r="V31" s="54"/>
      <c r="W31" s="31"/>
    </row>
    <row r="32" spans="1:23" ht="12.75">
      <c r="A32" s="180"/>
      <c r="B32" s="182" t="s">
        <v>47</v>
      </c>
      <c r="C32" s="146" t="s">
        <v>127</v>
      </c>
      <c r="D32" s="287"/>
      <c r="E32" s="354">
        <v>0</v>
      </c>
      <c r="F32" s="287"/>
      <c r="G32" s="288"/>
      <c r="H32" s="287"/>
      <c r="I32" s="289"/>
      <c r="J32" s="288"/>
      <c r="K32" s="354">
        <v>0</v>
      </c>
      <c r="L32" s="287"/>
      <c r="M32" s="288"/>
      <c r="N32" s="287"/>
      <c r="O32" s="290"/>
      <c r="P32" s="31"/>
      <c r="Q32" s="54"/>
      <c r="R32" s="31"/>
      <c r="S32" s="31"/>
      <c r="T32" s="31"/>
      <c r="U32" s="31"/>
      <c r="V32" s="54"/>
      <c r="W32" s="31"/>
    </row>
    <row r="33" spans="1:23" ht="12.75">
      <c r="A33" s="180"/>
      <c r="B33" s="182"/>
      <c r="C33" s="146" t="s">
        <v>128</v>
      </c>
      <c r="D33" s="287"/>
      <c r="E33" s="354">
        <v>0</v>
      </c>
      <c r="F33" s="287"/>
      <c r="G33" s="288"/>
      <c r="H33" s="287"/>
      <c r="I33" s="363">
        <v>0</v>
      </c>
      <c r="J33" s="288"/>
      <c r="K33" s="354">
        <v>0</v>
      </c>
      <c r="L33" s="287"/>
      <c r="M33" s="288"/>
      <c r="N33" s="287"/>
      <c r="O33" s="364">
        <v>0</v>
      </c>
      <c r="P33" s="31"/>
      <c r="Q33" s="54"/>
      <c r="R33" s="31"/>
      <c r="S33" s="31"/>
      <c r="T33" s="31"/>
      <c r="U33" s="31"/>
      <c r="V33" s="54"/>
      <c r="W33" s="31"/>
    </row>
    <row r="34" spans="1:23" ht="13.5" thickBot="1">
      <c r="A34" s="473"/>
      <c r="B34" s="184"/>
      <c r="C34" s="148" t="s">
        <v>129</v>
      </c>
      <c r="D34" s="328"/>
      <c r="E34" s="376">
        <v>0</v>
      </c>
      <c r="F34" s="329"/>
      <c r="G34" s="330"/>
      <c r="H34" s="329"/>
      <c r="I34" s="377">
        <v>0</v>
      </c>
      <c r="J34" s="331"/>
      <c r="K34" s="376">
        <v>0</v>
      </c>
      <c r="L34" s="329"/>
      <c r="M34" s="330"/>
      <c r="N34" s="329"/>
      <c r="O34" s="378">
        <v>0</v>
      </c>
      <c r="P34" s="31"/>
      <c r="Q34" s="54"/>
      <c r="R34" s="31"/>
      <c r="S34" s="31"/>
      <c r="T34" s="31"/>
      <c r="U34" s="31"/>
      <c r="V34" s="54"/>
      <c r="W34" s="31"/>
    </row>
    <row r="35" spans="1:23" ht="12.75">
      <c r="A35" s="185" t="s">
        <v>105</v>
      </c>
      <c r="B35" s="126" t="s">
        <v>45</v>
      </c>
      <c r="C35" s="191"/>
      <c r="D35" s="291">
        <f aca="true" t="shared" si="0" ref="D35:O35">SUM(D17:D22)+SUM(D28:D31)</f>
        <v>0</v>
      </c>
      <c r="E35" s="292">
        <f t="shared" si="0"/>
        <v>0</v>
      </c>
      <c r="F35" s="291">
        <f t="shared" si="0"/>
        <v>0</v>
      </c>
      <c r="G35" s="292">
        <f t="shared" si="0"/>
        <v>0</v>
      </c>
      <c r="H35" s="291">
        <f t="shared" si="0"/>
        <v>0</v>
      </c>
      <c r="I35" s="293">
        <f t="shared" si="0"/>
        <v>0</v>
      </c>
      <c r="J35" s="292">
        <f t="shared" si="0"/>
        <v>0</v>
      </c>
      <c r="K35" s="293">
        <f t="shared" si="0"/>
        <v>0</v>
      </c>
      <c r="L35" s="292">
        <f t="shared" si="0"/>
        <v>0</v>
      </c>
      <c r="M35" s="293">
        <f t="shared" si="0"/>
        <v>0</v>
      </c>
      <c r="N35" s="292">
        <f t="shared" si="0"/>
        <v>0</v>
      </c>
      <c r="O35" s="294">
        <f t="shared" si="0"/>
        <v>0</v>
      </c>
      <c r="P35" s="31"/>
      <c r="Q35" s="54"/>
      <c r="R35" s="31"/>
      <c r="S35" s="31"/>
      <c r="T35" s="31"/>
      <c r="U35" s="31"/>
      <c r="V35" s="54"/>
      <c r="W35" s="31"/>
    </row>
    <row r="36" spans="1:23" ht="12.75">
      <c r="A36" s="180"/>
      <c r="B36" s="106" t="s">
        <v>47</v>
      </c>
      <c r="C36" s="192"/>
      <c r="D36" s="295">
        <f aca="true" t="shared" si="1" ref="D36:O36">SUM(D23:D26)+SUM(D32:D34)</f>
        <v>0</v>
      </c>
      <c r="E36" s="296">
        <f t="shared" si="1"/>
        <v>0</v>
      </c>
      <c r="F36" s="295">
        <f t="shared" si="1"/>
        <v>0</v>
      </c>
      <c r="G36" s="296">
        <f t="shared" si="1"/>
        <v>0</v>
      </c>
      <c r="H36" s="295">
        <f t="shared" si="1"/>
        <v>0</v>
      </c>
      <c r="I36" s="297">
        <f t="shared" si="1"/>
        <v>0</v>
      </c>
      <c r="J36" s="296">
        <f t="shared" si="1"/>
        <v>0</v>
      </c>
      <c r="K36" s="297">
        <f t="shared" si="1"/>
        <v>0</v>
      </c>
      <c r="L36" s="296">
        <f t="shared" si="1"/>
        <v>0</v>
      </c>
      <c r="M36" s="297">
        <f t="shared" si="1"/>
        <v>0</v>
      </c>
      <c r="N36" s="296">
        <f t="shared" si="1"/>
        <v>0</v>
      </c>
      <c r="O36" s="298">
        <f t="shared" si="1"/>
        <v>0</v>
      </c>
      <c r="P36" s="31"/>
      <c r="Q36" s="54"/>
      <c r="R36" s="31"/>
      <c r="S36" s="31"/>
      <c r="T36" s="31"/>
      <c r="U36" s="31"/>
      <c r="V36" s="54"/>
      <c r="W36" s="31"/>
    </row>
    <row r="37" spans="1:23" ht="12.75">
      <c r="A37" s="180"/>
      <c r="B37" s="106" t="s">
        <v>48</v>
      </c>
      <c r="C37" s="147"/>
      <c r="D37" s="295">
        <f aca="true" t="shared" si="2" ref="D37:O37">SUM(D27:D27)</f>
        <v>0</v>
      </c>
      <c r="E37" s="296">
        <f t="shared" si="2"/>
        <v>0</v>
      </c>
      <c r="F37" s="295">
        <f t="shared" si="2"/>
        <v>0</v>
      </c>
      <c r="G37" s="296">
        <f t="shared" si="2"/>
        <v>0</v>
      </c>
      <c r="H37" s="295">
        <f t="shared" si="2"/>
        <v>0</v>
      </c>
      <c r="I37" s="297">
        <f t="shared" si="2"/>
        <v>0</v>
      </c>
      <c r="J37" s="296">
        <f t="shared" si="2"/>
        <v>0</v>
      </c>
      <c r="K37" s="297">
        <f t="shared" si="2"/>
        <v>0</v>
      </c>
      <c r="L37" s="296">
        <f t="shared" si="2"/>
        <v>0</v>
      </c>
      <c r="M37" s="297">
        <f t="shared" si="2"/>
        <v>0</v>
      </c>
      <c r="N37" s="296">
        <f t="shared" si="2"/>
        <v>0</v>
      </c>
      <c r="O37" s="298">
        <f t="shared" si="2"/>
        <v>0</v>
      </c>
      <c r="P37" s="31"/>
      <c r="Q37" s="54"/>
      <c r="R37" s="31"/>
      <c r="S37" s="31"/>
      <c r="T37" s="31"/>
      <c r="U37" s="31"/>
      <c r="V37" s="54"/>
      <c r="W37" s="31"/>
    </row>
    <row r="38" spans="1:23" ht="13.5" thickBot="1">
      <c r="A38" s="186"/>
      <c r="B38" s="189" t="s">
        <v>74</v>
      </c>
      <c r="C38" s="190"/>
      <c r="D38" s="299">
        <f aca="true" t="shared" si="3" ref="D38:O38">SUM(D35:D37)</f>
        <v>0</v>
      </c>
      <c r="E38" s="300">
        <f t="shared" si="3"/>
        <v>0</v>
      </c>
      <c r="F38" s="299">
        <f t="shared" si="3"/>
        <v>0</v>
      </c>
      <c r="G38" s="300">
        <f t="shared" si="3"/>
        <v>0</v>
      </c>
      <c r="H38" s="299">
        <f t="shared" si="3"/>
        <v>0</v>
      </c>
      <c r="I38" s="301">
        <f t="shared" si="3"/>
        <v>0</v>
      </c>
      <c r="J38" s="300">
        <f t="shared" si="3"/>
        <v>0</v>
      </c>
      <c r="K38" s="301">
        <f t="shared" si="3"/>
        <v>0</v>
      </c>
      <c r="L38" s="300">
        <f t="shared" si="3"/>
        <v>0</v>
      </c>
      <c r="M38" s="301">
        <f t="shared" si="3"/>
        <v>0</v>
      </c>
      <c r="N38" s="300">
        <f t="shared" si="3"/>
        <v>0</v>
      </c>
      <c r="O38" s="302">
        <f t="shared" si="3"/>
        <v>0</v>
      </c>
      <c r="P38" s="31"/>
      <c r="Q38" s="54"/>
      <c r="R38" s="31"/>
      <c r="S38" s="31"/>
      <c r="T38" s="31"/>
      <c r="U38" s="31"/>
      <c r="V38" s="54"/>
      <c r="W38" s="31"/>
    </row>
    <row r="39" spans="1:23" ht="12.75">
      <c r="A39" s="222"/>
      <c r="B39" s="106"/>
      <c r="C39" s="106"/>
      <c r="D39" s="27"/>
      <c r="E39" s="149"/>
      <c r="F39" s="149"/>
      <c r="G39" s="149"/>
      <c r="H39" s="27"/>
      <c r="I39" s="149"/>
      <c r="J39" s="149"/>
      <c r="K39" s="149"/>
      <c r="N39" s="31"/>
      <c r="O39" s="31"/>
      <c r="P39" s="31"/>
      <c r="R39" s="31"/>
      <c r="S39" s="31"/>
      <c r="T39" s="31"/>
      <c r="U39" s="31"/>
      <c r="W39" s="31"/>
    </row>
    <row r="40" ht="12.75">
      <c r="C40" s="31">
        <f>IF(TRUNC(C3)&lt;&gt;C3,"Column "&amp;$D$9&amp;", Full-time and Sandwich, "&amp;C$15&amp;", Price group(s) A, B, C, D etc, Level "&amp;$B$17&amp;", Fee level "&amp;$C3&amp;";","")</f>
      </c>
    </row>
    <row r="41" spans="3:6" ht="12.75">
      <c r="C41" s="31"/>
      <c r="E41" s="123"/>
      <c r="F41" s="392"/>
    </row>
    <row r="42" ht="12.75">
      <c r="C42" s="31"/>
    </row>
  </sheetData>
  <sheetProtection/>
  <mergeCells count="6">
    <mergeCell ref="L14:M14"/>
    <mergeCell ref="N14:O14"/>
    <mergeCell ref="D14:E14"/>
    <mergeCell ref="F14:G14"/>
    <mergeCell ref="H14:I14"/>
    <mergeCell ref="J14:K14"/>
  </mergeCells>
  <conditionalFormatting sqref="F24:F26">
    <cfRule type="cellIs" priority="1" dxfId="0" operator="notEqual" stopIfTrue="1">
      <formula>TRUNC(F24)</formula>
    </cfRule>
    <cfRule type="expression" priority="2" dxfId="0" stopIfTrue="1">
      <formula>$F$80&lt;&gt;""</formula>
    </cfRule>
  </conditionalFormatting>
  <conditionalFormatting sqref="F27">
    <cfRule type="cellIs" priority="3" dxfId="0" operator="notEqual" stopIfTrue="1">
      <formula>TRUNC(F27)</formula>
    </cfRule>
    <cfRule type="expression" priority="4" dxfId="0" stopIfTrue="1">
      <formula>$F$81&lt;&gt;""</formula>
    </cfRule>
  </conditionalFormatting>
  <conditionalFormatting sqref="G18 G20 G22">
    <cfRule type="cellIs" priority="5" dxfId="0" operator="notEqual" stopIfTrue="1">
      <formula>TRUNC(G18)</formula>
    </cfRule>
    <cfRule type="expression" priority="6" dxfId="0" stopIfTrue="1">
      <formula>$G$79&lt;&gt;""</formula>
    </cfRule>
  </conditionalFormatting>
  <conditionalFormatting sqref="D17:D20 D22">
    <cfRule type="cellIs" priority="7" dxfId="0" operator="notEqual" stopIfTrue="1">
      <formula>TRUNC(D17)</formula>
    </cfRule>
    <cfRule type="expression" priority="8" dxfId="0" stopIfTrue="1">
      <formula>$D$79&lt;&gt;""</formula>
    </cfRule>
  </conditionalFormatting>
  <conditionalFormatting sqref="E17:E20 E22">
    <cfRule type="cellIs" priority="9" dxfId="0" operator="notEqual" stopIfTrue="1">
      <formula>TRUNC(E17)</formula>
    </cfRule>
    <cfRule type="expression" priority="10" dxfId="0" stopIfTrue="1">
      <formula>$E$79&lt;&gt;""</formula>
    </cfRule>
  </conditionalFormatting>
  <conditionalFormatting sqref="D23:D26">
    <cfRule type="cellIs" priority="11" dxfId="0" operator="notEqual" stopIfTrue="1">
      <formula>TRUNC(D23)</formula>
    </cfRule>
    <cfRule type="expression" priority="12" dxfId="0" stopIfTrue="1">
      <formula>$D$80&lt;&gt;""</formula>
    </cfRule>
  </conditionalFormatting>
  <conditionalFormatting sqref="E23:E26">
    <cfRule type="cellIs" priority="13" dxfId="0" operator="notEqual" stopIfTrue="1">
      <formula>TRUNC(E23)</formula>
    </cfRule>
    <cfRule type="expression" priority="14" dxfId="0" stopIfTrue="1">
      <formula>$E$80&lt;&gt;""</formula>
    </cfRule>
  </conditionalFormatting>
  <conditionalFormatting sqref="D27">
    <cfRule type="cellIs" priority="15" dxfId="0" operator="notEqual" stopIfTrue="1">
      <formula>TRUNC(D27)</formula>
    </cfRule>
    <cfRule type="expression" priority="16" dxfId="0" stopIfTrue="1">
      <formula>$D$81&lt;&gt;""</formula>
    </cfRule>
  </conditionalFormatting>
  <conditionalFormatting sqref="E27">
    <cfRule type="cellIs" priority="17" dxfId="0" operator="notEqual" stopIfTrue="1">
      <formula>TRUNC(E27)</formula>
    </cfRule>
    <cfRule type="expression" priority="18" dxfId="0" stopIfTrue="1">
      <formula>$E$81&lt;&gt;""</formula>
    </cfRule>
  </conditionalFormatting>
  <conditionalFormatting sqref="E28:E31">
    <cfRule type="cellIs" priority="19" dxfId="0" operator="notEqual" stopIfTrue="1">
      <formula>TRUNC(E28)</formula>
    </cfRule>
    <cfRule type="expression" priority="20" dxfId="0" stopIfTrue="1">
      <formula>$E$85&lt;&gt;""</formula>
    </cfRule>
  </conditionalFormatting>
  <conditionalFormatting sqref="E32:E34">
    <cfRule type="cellIs" priority="21" dxfId="0" operator="notEqual" stopIfTrue="1">
      <formula>TRUNC(E32)</formula>
    </cfRule>
    <cfRule type="expression" priority="22" dxfId="0" stopIfTrue="1">
      <formula>$E$86&lt;&gt;""</formula>
    </cfRule>
  </conditionalFormatting>
  <conditionalFormatting sqref="F18 F20 F22">
    <cfRule type="cellIs" priority="23" dxfId="0" operator="notEqual" stopIfTrue="1">
      <formula>TRUNC(F18)</formula>
    </cfRule>
    <cfRule type="expression" priority="24" dxfId="0" stopIfTrue="1">
      <formula>$F$79&lt;&gt;""</formula>
    </cfRule>
  </conditionalFormatting>
  <conditionalFormatting sqref="G24:G26">
    <cfRule type="cellIs" priority="25" dxfId="0" operator="notEqual" stopIfTrue="1">
      <formula>TRUNC(G24)</formula>
    </cfRule>
    <cfRule type="expression" priority="26" dxfId="0" stopIfTrue="1">
      <formula>$G$80&lt;&gt;""</formula>
    </cfRule>
  </conditionalFormatting>
  <conditionalFormatting sqref="G27">
    <cfRule type="cellIs" priority="27" dxfId="0" operator="notEqual" stopIfTrue="1">
      <formula>TRUNC(G27)</formula>
    </cfRule>
    <cfRule type="expression" priority="28" dxfId="0" stopIfTrue="1">
      <formula>$G$81&lt;&gt;""</formula>
    </cfRule>
  </conditionalFormatting>
  <conditionalFormatting sqref="H17:H18 H20:H22">
    <cfRule type="cellIs" priority="29" dxfId="0" operator="notEqual" stopIfTrue="1">
      <formula>TRUNC(H17)</formula>
    </cfRule>
    <cfRule type="expression" priority="30" dxfId="0" stopIfTrue="1">
      <formula>$H$79&lt;&gt;""</formula>
    </cfRule>
  </conditionalFormatting>
  <conditionalFormatting sqref="H23:H26">
    <cfRule type="cellIs" priority="31" dxfId="0" operator="notEqual" stopIfTrue="1">
      <formula>TRUNC(H23)</formula>
    </cfRule>
    <cfRule type="expression" priority="32" dxfId="0" stopIfTrue="1">
      <formula>$H$80&lt;&gt;""</formula>
    </cfRule>
  </conditionalFormatting>
  <conditionalFormatting sqref="H27">
    <cfRule type="cellIs" priority="33" dxfId="0" operator="notEqual" stopIfTrue="1">
      <formula>TRUNC(H27)</formula>
    </cfRule>
    <cfRule type="expression" priority="34" dxfId="0" stopIfTrue="1">
      <formula>$H$81&lt;&gt;""</formula>
    </cfRule>
  </conditionalFormatting>
  <conditionalFormatting sqref="I17:I18 I20:I22">
    <cfRule type="cellIs" priority="35" dxfId="0" operator="notEqual" stopIfTrue="1">
      <formula>TRUNC(I17)</formula>
    </cfRule>
    <cfRule type="expression" priority="36" dxfId="0" stopIfTrue="1">
      <formula>$I$79&lt;&gt;""</formula>
    </cfRule>
  </conditionalFormatting>
  <conditionalFormatting sqref="I23:I26">
    <cfRule type="cellIs" priority="37" dxfId="0" operator="notEqual" stopIfTrue="1">
      <formula>TRUNC(I23)</formula>
    </cfRule>
    <cfRule type="expression" priority="38" dxfId="0" stopIfTrue="1">
      <formula>$I$80&lt;&gt;""</formula>
    </cfRule>
  </conditionalFormatting>
  <conditionalFormatting sqref="I27">
    <cfRule type="cellIs" priority="39" dxfId="0" operator="notEqual" stopIfTrue="1">
      <formula>TRUNC(I27)</formula>
    </cfRule>
    <cfRule type="expression" priority="40" dxfId="0" stopIfTrue="1">
      <formula>$I$81&lt;&gt;""</formula>
    </cfRule>
  </conditionalFormatting>
  <conditionalFormatting sqref="I29 I31">
    <cfRule type="cellIs" priority="41" dxfId="0" operator="notEqual" stopIfTrue="1">
      <formula>TRUNC(I29)</formula>
    </cfRule>
    <cfRule type="expression" priority="42" dxfId="0" stopIfTrue="1">
      <formula>$I$85&lt;&gt;""</formula>
    </cfRule>
  </conditionalFormatting>
  <conditionalFormatting sqref="I33:I34">
    <cfRule type="cellIs" priority="43" dxfId="0" operator="notEqual" stopIfTrue="1">
      <formula>TRUNC(I33)</formula>
    </cfRule>
    <cfRule type="expression" priority="44" dxfId="0" stopIfTrue="1">
      <formula>$I$86&lt;&gt;""</formula>
    </cfRule>
  </conditionalFormatting>
  <conditionalFormatting sqref="J17:J20 J22">
    <cfRule type="cellIs" priority="45" dxfId="0" operator="notEqual" stopIfTrue="1">
      <formula>TRUNC(J17)</formula>
    </cfRule>
    <cfRule type="expression" priority="46" dxfId="0" stopIfTrue="1">
      <formula>$J$79&lt;&gt;""</formula>
    </cfRule>
  </conditionalFormatting>
  <conditionalFormatting sqref="J23:J26">
    <cfRule type="cellIs" priority="47" dxfId="0" operator="notEqual" stopIfTrue="1">
      <formula>TRUNC(J23)</formula>
    </cfRule>
    <cfRule type="expression" priority="48" dxfId="0" stopIfTrue="1">
      <formula>$J$80&lt;&gt;""</formula>
    </cfRule>
  </conditionalFormatting>
  <conditionalFormatting sqref="J27">
    <cfRule type="cellIs" priority="49" dxfId="0" operator="notEqual" stopIfTrue="1">
      <formula>TRUNC(J27)</formula>
    </cfRule>
    <cfRule type="expression" priority="50" dxfId="0" stopIfTrue="1">
      <formula>$J$81&lt;&gt;""</formula>
    </cfRule>
  </conditionalFormatting>
  <conditionalFormatting sqref="K17:K20 K22">
    <cfRule type="cellIs" priority="51" dxfId="0" operator="notEqual" stopIfTrue="1">
      <formula>TRUNC(K17)</formula>
    </cfRule>
    <cfRule type="expression" priority="52" dxfId="0" stopIfTrue="1">
      <formula>$K$79&lt;&gt;""</formula>
    </cfRule>
  </conditionalFormatting>
  <conditionalFormatting sqref="K23:K26">
    <cfRule type="cellIs" priority="53" dxfId="0" operator="notEqual" stopIfTrue="1">
      <formula>TRUNC(K23)</formula>
    </cfRule>
    <cfRule type="expression" priority="54" dxfId="0" stopIfTrue="1">
      <formula>$K$80&lt;&gt;""</formula>
    </cfRule>
  </conditionalFormatting>
  <conditionalFormatting sqref="K27">
    <cfRule type="cellIs" priority="55" dxfId="0" operator="notEqual" stopIfTrue="1">
      <formula>TRUNC(K27)</formula>
    </cfRule>
    <cfRule type="expression" priority="56" dxfId="0" stopIfTrue="1">
      <formula>$K$81&lt;&gt;""</formula>
    </cfRule>
  </conditionalFormatting>
  <conditionalFormatting sqref="K28:K31">
    <cfRule type="cellIs" priority="57" dxfId="0" operator="notEqual" stopIfTrue="1">
      <formula>TRUNC(K28)</formula>
    </cfRule>
    <cfRule type="expression" priority="58" dxfId="0" stopIfTrue="1">
      <formula>$K$85&lt;&gt;""</formula>
    </cfRule>
  </conditionalFormatting>
  <conditionalFormatting sqref="K32:K34">
    <cfRule type="cellIs" priority="59" dxfId="0" operator="notEqual" stopIfTrue="1">
      <formula>TRUNC(K32)</formula>
    </cfRule>
    <cfRule type="expression" priority="60" dxfId="0" stopIfTrue="1">
      <formula>$K$86&lt;&gt;""</formula>
    </cfRule>
  </conditionalFormatting>
  <conditionalFormatting sqref="L18 L20 L22">
    <cfRule type="cellIs" priority="61" dxfId="0" operator="notEqual" stopIfTrue="1">
      <formula>TRUNC(L18)</formula>
    </cfRule>
    <cfRule type="expression" priority="62" dxfId="0" stopIfTrue="1">
      <formula>$L$79&lt;&gt;""</formula>
    </cfRule>
  </conditionalFormatting>
  <conditionalFormatting sqref="L24:L26">
    <cfRule type="cellIs" priority="63" dxfId="0" operator="notEqual" stopIfTrue="1">
      <formula>TRUNC(L24)</formula>
    </cfRule>
    <cfRule type="expression" priority="64" dxfId="0" stopIfTrue="1">
      <formula>$L$80&lt;&gt;""</formula>
    </cfRule>
  </conditionalFormatting>
  <conditionalFormatting sqref="L27">
    <cfRule type="cellIs" priority="65" dxfId="0" operator="notEqual" stopIfTrue="1">
      <formula>TRUNC(L27)</formula>
    </cfRule>
    <cfRule type="expression" priority="66" dxfId="0" stopIfTrue="1">
      <formula>$L$81&lt;&gt;""</formula>
    </cfRule>
  </conditionalFormatting>
  <conditionalFormatting sqref="M18 M20 M22">
    <cfRule type="cellIs" priority="67" dxfId="0" operator="notEqual" stopIfTrue="1">
      <formula>TRUNC(M18)</formula>
    </cfRule>
    <cfRule type="expression" priority="68" dxfId="0" stopIfTrue="1">
      <formula>$M$79&lt;&gt;""</formula>
    </cfRule>
  </conditionalFormatting>
  <conditionalFormatting sqref="M24:M26">
    <cfRule type="cellIs" priority="69" dxfId="0" operator="notEqual" stopIfTrue="1">
      <formula>TRUNC(M24)</formula>
    </cfRule>
    <cfRule type="expression" priority="70" dxfId="0" stopIfTrue="1">
      <formula>$M$80&lt;&gt;""</formula>
    </cfRule>
  </conditionalFormatting>
  <conditionalFormatting sqref="M27">
    <cfRule type="cellIs" priority="71" dxfId="0" operator="notEqual" stopIfTrue="1">
      <formula>TRUNC(M27)</formula>
    </cfRule>
    <cfRule type="expression" priority="72" dxfId="0" stopIfTrue="1">
      <formula>$M$81&lt;&gt;""</formula>
    </cfRule>
  </conditionalFormatting>
  <conditionalFormatting sqref="N17:N18 N20:N22">
    <cfRule type="cellIs" priority="73" dxfId="0" operator="notEqual" stopIfTrue="1">
      <formula>TRUNC(N17)</formula>
    </cfRule>
    <cfRule type="expression" priority="74" dxfId="0" stopIfTrue="1">
      <formula>$N$79&lt;&gt;""</formula>
    </cfRule>
  </conditionalFormatting>
  <conditionalFormatting sqref="N23:N26">
    <cfRule type="cellIs" priority="75" dxfId="0" operator="notEqual" stopIfTrue="1">
      <formula>TRUNC(N23)</formula>
    </cfRule>
    <cfRule type="expression" priority="76" dxfId="0" stopIfTrue="1">
      <formula>$N$80&lt;&gt;""</formula>
    </cfRule>
  </conditionalFormatting>
  <conditionalFormatting sqref="N27">
    <cfRule type="cellIs" priority="77" dxfId="0" operator="notEqual" stopIfTrue="1">
      <formula>TRUNC(N27)</formula>
    </cfRule>
    <cfRule type="expression" priority="78" dxfId="0" stopIfTrue="1">
      <formula>$N$81&lt;&gt;""</formula>
    </cfRule>
  </conditionalFormatting>
  <conditionalFormatting sqref="O17:O18 O20:O22">
    <cfRule type="cellIs" priority="79" dxfId="0" operator="notEqual" stopIfTrue="1">
      <formula>TRUNC(O17)</formula>
    </cfRule>
    <cfRule type="expression" priority="80" dxfId="0" stopIfTrue="1">
      <formula>$O$79&lt;&gt;""</formula>
    </cfRule>
  </conditionalFormatting>
  <conditionalFormatting sqref="O23:O26">
    <cfRule type="cellIs" priority="81" dxfId="0" operator="notEqual" stopIfTrue="1">
      <formula>TRUNC(O23)</formula>
    </cfRule>
    <cfRule type="expression" priority="82" dxfId="0" stopIfTrue="1">
      <formula>$O$80&lt;&gt;""</formula>
    </cfRule>
  </conditionalFormatting>
  <conditionalFormatting sqref="O27">
    <cfRule type="cellIs" priority="83" dxfId="0" operator="notEqual" stopIfTrue="1">
      <formula>TRUNC(O27)</formula>
    </cfRule>
    <cfRule type="expression" priority="84" dxfId="0" stopIfTrue="1">
      <formula>$O$81&lt;&gt;""</formula>
    </cfRule>
  </conditionalFormatting>
  <conditionalFormatting sqref="O29 O31">
    <cfRule type="cellIs" priority="85" dxfId="0" operator="notEqual" stopIfTrue="1">
      <formula>TRUNC(O29)</formula>
    </cfRule>
    <cfRule type="expression" priority="86" dxfId="0" stopIfTrue="1">
      <formula>$O$85&lt;&gt;""</formula>
    </cfRule>
  </conditionalFormatting>
  <conditionalFormatting sqref="O33:O34">
    <cfRule type="cellIs" priority="87" dxfId="0" operator="notEqual" stopIfTrue="1">
      <formula>TRUNC(O33)</formula>
    </cfRule>
    <cfRule type="expression" priority="88" dxfId="0" stopIfTrue="1">
      <formula>$O$86&lt;&gt;""</formula>
    </cfRule>
  </conditionalFormatting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5.421875" style="82" customWidth="1"/>
    <col min="2" max="2" width="14.8515625" style="82" customWidth="1"/>
    <col min="3" max="22" width="9.28125" style="82" customWidth="1"/>
    <col min="23" max="16384" width="9.140625" style="82" customWidth="1"/>
  </cols>
  <sheetData>
    <row r="1" spans="1:9" ht="18">
      <c r="A1" s="168" t="str">
        <f>FTS____!A1</f>
        <v>Higher Education Students Early Statistics 2002-03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33"/>
      <c r="B2" s="150"/>
      <c r="C2" s="150"/>
      <c r="D2" s="150"/>
      <c r="E2" s="150"/>
      <c r="F2" s="150"/>
      <c r="G2" s="150"/>
      <c r="H2" s="150"/>
      <c r="I2" s="150"/>
    </row>
    <row r="3" spans="1:16" ht="15.75">
      <c r="A3" s="34" t="str">
        <f>FTS____!INSTNAME</f>
        <v>Institution:</v>
      </c>
      <c r="B3" s="150"/>
      <c r="C3" s="150"/>
      <c r="D3" s="150"/>
      <c r="E3" s="150"/>
      <c r="F3" s="150"/>
      <c r="G3" s="150"/>
      <c r="H3" s="150"/>
      <c r="I3" s="29"/>
      <c r="J3" s="29"/>
      <c r="K3" s="29"/>
      <c r="L3" s="29"/>
      <c r="M3" s="29"/>
      <c r="N3" s="29"/>
      <c r="P3" s="29"/>
    </row>
    <row r="4" spans="1:16" ht="15.75">
      <c r="A4" s="34" t="str">
        <f>FTS____!CODE</f>
        <v>Code:</v>
      </c>
      <c r="B4" s="150"/>
      <c r="C4" s="150"/>
      <c r="D4" s="150"/>
      <c r="E4" s="150"/>
      <c r="F4" s="150"/>
      <c r="G4" s="33"/>
      <c r="H4" s="150"/>
      <c r="I4" s="29"/>
      <c r="J4" s="29"/>
      <c r="K4" s="29"/>
      <c r="L4" s="29"/>
      <c r="M4" s="29"/>
      <c r="N4" s="29"/>
      <c r="P4" s="29"/>
    </row>
    <row r="5" spans="1:19" ht="15.75">
      <c r="A5" s="34" t="s">
        <v>88</v>
      </c>
      <c r="B5" s="150"/>
      <c r="C5" s="150"/>
      <c r="D5" s="150"/>
      <c r="E5" s="150"/>
      <c r="F5" s="150"/>
      <c r="G5" s="150"/>
      <c r="H5" s="150"/>
      <c r="I5" s="150"/>
      <c r="J5" s="29"/>
      <c r="K5" s="29"/>
      <c r="L5" s="29"/>
      <c r="M5" s="29"/>
      <c r="N5" s="29"/>
      <c r="O5" s="29"/>
      <c r="P5" s="29"/>
      <c r="Q5" s="29"/>
      <c r="S5" s="29"/>
    </row>
    <row r="6" spans="1:19" ht="15.75">
      <c r="A6" s="34" t="s">
        <v>117</v>
      </c>
      <c r="B6" s="150"/>
      <c r="C6" s="150"/>
      <c r="D6" s="150"/>
      <c r="E6" s="150"/>
      <c r="F6" s="150"/>
      <c r="G6" s="150"/>
      <c r="H6" s="150"/>
      <c r="I6" s="150"/>
      <c r="J6" s="29"/>
      <c r="K6" s="86"/>
      <c r="L6" s="87"/>
      <c r="M6" s="87"/>
      <c r="N6" s="29"/>
      <c r="O6" s="29"/>
      <c r="P6" s="29"/>
      <c r="Q6" s="27"/>
      <c r="S6" s="29"/>
    </row>
    <row r="7" spans="1:19" ht="15.75">
      <c r="A7" s="34"/>
      <c r="B7" s="150"/>
      <c r="C7" s="150"/>
      <c r="D7" s="150"/>
      <c r="E7" s="150"/>
      <c r="F7" s="150"/>
      <c r="G7" s="150"/>
      <c r="H7" s="150"/>
      <c r="I7" s="150"/>
      <c r="J7" s="29"/>
      <c r="K7" s="86"/>
      <c r="L7" s="87"/>
      <c r="M7" s="87"/>
      <c r="N7" s="29"/>
      <c r="O7" s="29"/>
      <c r="P7" s="29"/>
      <c r="Q7" s="27"/>
      <c r="S7" s="29"/>
    </row>
    <row r="8" spans="1:15" ht="13.5" thickBot="1">
      <c r="A8" s="150"/>
      <c r="B8" s="150"/>
      <c r="C8" s="349" t="s">
        <v>123</v>
      </c>
      <c r="D8" s="150"/>
      <c r="E8" s="150"/>
      <c r="F8" s="150"/>
      <c r="G8" s="150"/>
      <c r="H8" s="150"/>
      <c r="I8" s="150"/>
      <c r="J8" s="150"/>
      <c r="O8" s="349" t="s">
        <v>123</v>
      </c>
    </row>
    <row r="9" spans="1:26" ht="12.75">
      <c r="A9" s="151"/>
      <c r="B9" s="38"/>
      <c r="C9" s="194">
        <v>1</v>
      </c>
      <c r="D9" s="38"/>
      <c r="E9" s="38"/>
      <c r="F9" s="38"/>
      <c r="G9" s="53"/>
      <c r="H9" s="38"/>
      <c r="I9" s="38"/>
      <c r="J9" s="38"/>
      <c r="K9" s="53"/>
      <c r="L9" s="38"/>
      <c r="M9" s="38"/>
      <c r="N9" s="38"/>
      <c r="O9" s="194">
        <v>2</v>
      </c>
      <c r="P9" s="38"/>
      <c r="Q9" s="38"/>
      <c r="R9" s="38"/>
      <c r="S9" s="39"/>
      <c r="T9" s="38"/>
      <c r="U9" s="38"/>
      <c r="V9" s="38"/>
      <c r="W9" s="53"/>
      <c r="X9" s="38"/>
      <c r="Y9" s="38"/>
      <c r="Z9" s="40"/>
    </row>
    <row r="10" spans="1:26" ht="12.75">
      <c r="A10" s="152"/>
      <c r="B10" s="42"/>
      <c r="C10" s="41"/>
      <c r="D10" s="42"/>
      <c r="E10" s="42"/>
      <c r="F10" s="42"/>
      <c r="G10" s="54"/>
      <c r="H10" s="42"/>
      <c r="I10" s="42"/>
      <c r="J10" s="42"/>
      <c r="K10" s="54"/>
      <c r="L10" s="42"/>
      <c r="M10" s="42"/>
      <c r="N10" s="42"/>
      <c r="O10" s="41"/>
      <c r="P10" s="42"/>
      <c r="Q10" s="42"/>
      <c r="R10" s="42"/>
      <c r="S10" s="43"/>
      <c r="T10" s="42"/>
      <c r="U10" s="42"/>
      <c r="V10" s="42"/>
      <c r="W10" s="54"/>
      <c r="X10" s="42"/>
      <c r="Y10" s="42"/>
      <c r="Z10" s="44"/>
    </row>
    <row r="11" spans="1:26" ht="12.75">
      <c r="A11" s="152"/>
      <c r="B11" s="42"/>
      <c r="C11" s="41" t="s">
        <v>6</v>
      </c>
      <c r="D11" s="42"/>
      <c r="E11" s="42"/>
      <c r="F11" s="42"/>
      <c r="G11" s="54"/>
      <c r="H11" s="42"/>
      <c r="I11" s="42"/>
      <c r="J11" s="385"/>
      <c r="K11" s="54"/>
      <c r="L11" s="42"/>
      <c r="M11" s="42"/>
      <c r="N11" s="42"/>
      <c r="O11" s="41" t="s">
        <v>7</v>
      </c>
      <c r="P11" s="42"/>
      <c r="Q11" s="42"/>
      <c r="R11" s="42"/>
      <c r="S11" s="43"/>
      <c r="T11" s="42"/>
      <c r="U11" s="42"/>
      <c r="V11" s="42"/>
      <c r="W11" s="54"/>
      <c r="X11" s="42"/>
      <c r="Y11" s="42"/>
      <c r="Z11" s="44"/>
    </row>
    <row r="12" spans="1:26" ht="12.75">
      <c r="A12" s="152"/>
      <c r="B12" s="42"/>
      <c r="C12" s="41" t="s">
        <v>119</v>
      </c>
      <c r="D12" s="42"/>
      <c r="E12" s="42"/>
      <c r="F12" s="42"/>
      <c r="G12" s="54"/>
      <c r="H12" s="42"/>
      <c r="I12" s="42"/>
      <c r="J12" s="42"/>
      <c r="K12" s="54"/>
      <c r="L12" s="42"/>
      <c r="M12" s="42"/>
      <c r="N12" s="42"/>
      <c r="O12" s="41" t="s">
        <v>120</v>
      </c>
      <c r="P12" s="42"/>
      <c r="Q12" s="42"/>
      <c r="R12" s="42"/>
      <c r="S12" s="43"/>
      <c r="T12" s="42"/>
      <c r="U12" s="42"/>
      <c r="V12" s="42"/>
      <c r="W12" s="54"/>
      <c r="X12" s="42"/>
      <c r="Y12" s="42"/>
      <c r="Z12" s="44"/>
    </row>
    <row r="13" spans="1:26" ht="12.75">
      <c r="A13" s="152"/>
      <c r="B13" s="42"/>
      <c r="C13" s="41" t="s">
        <v>126</v>
      </c>
      <c r="D13" s="42"/>
      <c r="E13" s="42"/>
      <c r="F13" s="42"/>
      <c r="G13" s="54"/>
      <c r="H13" s="42"/>
      <c r="I13" s="42"/>
      <c r="J13" s="42"/>
      <c r="K13" s="54"/>
      <c r="L13" s="42"/>
      <c r="M13" s="42"/>
      <c r="N13" s="42"/>
      <c r="O13" s="41" t="s">
        <v>122</v>
      </c>
      <c r="P13" s="42"/>
      <c r="Q13" s="42"/>
      <c r="R13" s="42"/>
      <c r="S13" s="43"/>
      <c r="T13" s="45"/>
      <c r="U13" s="45"/>
      <c r="V13" s="45"/>
      <c r="W13" s="55"/>
      <c r="X13" s="42"/>
      <c r="Y13" s="42"/>
      <c r="Z13" s="44"/>
    </row>
    <row r="14" spans="1:26" ht="12.75">
      <c r="A14" s="152"/>
      <c r="B14" s="42"/>
      <c r="C14" s="206" t="s">
        <v>92</v>
      </c>
      <c r="D14" s="207"/>
      <c r="E14" s="207"/>
      <c r="F14" s="207"/>
      <c r="G14" s="206" t="s">
        <v>93</v>
      </c>
      <c r="H14" s="208"/>
      <c r="I14" s="208"/>
      <c r="J14" s="208"/>
      <c r="K14" s="209" t="s">
        <v>94</v>
      </c>
      <c r="L14" s="208"/>
      <c r="M14" s="208"/>
      <c r="N14" s="210"/>
      <c r="O14" s="211" t="s">
        <v>92</v>
      </c>
      <c r="P14" s="212"/>
      <c r="Q14" s="208"/>
      <c r="R14" s="208"/>
      <c r="S14" s="206" t="s">
        <v>93</v>
      </c>
      <c r="T14" s="208"/>
      <c r="U14" s="208"/>
      <c r="V14" s="208"/>
      <c r="W14" s="206" t="s">
        <v>94</v>
      </c>
      <c r="X14" s="208"/>
      <c r="Y14" s="208"/>
      <c r="Z14" s="213"/>
    </row>
    <row r="15" spans="1:26" ht="12.75">
      <c r="A15" s="152"/>
      <c r="B15" s="42"/>
      <c r="C15" s="474" t="s">
        <v>15</v>
      </c>
      <c r="D15" s="475"/>
      <c r="E15" s="475"/>
      <c r="G15" s="474" t="s">
        <v>15</v>
      </c>
      <c r="H15" s="475"/>
      <c r="I15" s="475"/>
      <c r="J15" s="42"/>
      <c r="K15" s="474" t="s">
        <v>15</v>
      </c>
      <c r="L15" s="475"/>
      <c r="M15" s="475"/>
      <c r="N15" s="42"/>
      <c r="O15" s="474" t="s">
        <v>15</v>
      </c>
      <c r="P15" s="475"/>
      <c r="Q15" s="475"/>
      <c r="R15" s="42"/>
      <c r="S15" s="474" t="s">
        <v>15</v>
      </c>
      <c r="T15" s="475"/>
      <c r="U15" s="475"/>
      <c r="V15" s="42"/>
      <c r="W15" s="474" t="s">
        <v>15</v>
      </c>
      <c r="X15" s="475"/>
      <c r="Y15" s="475"/>
      <c r="Z15" s="44"/>
    </row>
    <row r="16" spans="1:26" ht="12.75">
      <c r="A16" s="152"/>
      <c r="B16" s="42"/>
      <c r="C16" s="476" t="s">
        <v>17</v>
      </c>
      <c r="D16" s="477"/>
      <c r="E16" s="478"/>
      <c r="F16" s="36"/>
      <c r="G16" s="476" t="s">
        <v>17</v>
      </c>
      <c r="H16" s="477"/>
      <c r="I16" s="478"/>
      <c r="J16" s="36"/>
      <c r="K16" s="476" t="s">
        <v>17</v>
      </c>
      <c r="L16" s="477"/>
      <c r="M16" s="478"/>
      <c r="N16" s="36"/>
      <c r="O16" s="476" t="s">
        <v>17</v>
      </c>
      <c r="P16" s="477"/>
      <c r="Q16" s="478"/>
      <c r="R16" s="36"/>
      <c r="S16" s="476" t="s">
        <v>17</v>
      </c>
      <c r="T16" s="477"/>
      <c r="U16" s="478"/>
      <c r="V16" s="36"/>
      <c r="W16" s="476" t="s">
        <v>17</v>
      </c>
      <c r="X16" s="477"/>
      <c r="Y16" s="478"/>
      <c r="Z16" s="37"/>
    </row>
    <row r="17" spans="1:26" s="155" customFormat="1" ht="32.25" customHeight="1">
      <c r="A17" s="153"/>
      <c r="B17" s="154"/>
      <c r="C17" s="68" t="s">
        <v>21</v>
      </c>
      <c r="D17" s="48" t="s">
        <v>22</v>
      </c>
      <c r="E17" s="47" t="s">
        <v>23</v>
      </c>
      <c r="F17" s="47" t="s">
        <v>79</v>
      </c>
      <c r="G17" s="68" t="s">
        <v>21</v>
      </c>
      <c r="H17" s="48" t="s">
        <v>22</v>
      </c>
      <c r="I17" s="47" t="s">
        <v>23</v>
      </c>
      <c r="J17" s="47" t="s">
        <v>79</v>
      </c>
      <c r="K17" s="68" t="s">
        <v>21</v>
      </c>
      <c r="L17" s="48" t="s">
        <v>22</v>
      </c>
      <c r="M17" s="47" t="s">
        <v>23</v>
      </c>
      <c r="N17" s="47" t="s">
        <v>79</v>
      </c>
      <c r="O17" s="68" t="s">
        <v>21</v>
      </c>
      <c r="P17" s="48" t="s">
        <v>22</v>
      </c>
      <c r="Q17" s="47" t="s">
        <v>23</v>
      </c>
      <c r="R17" s="47" t="s">
        <v>79</v>
      </c>
      <c r="S17" s="68" t="s">
        <v>21</v>
      </c>
      <c r="T17" s="48" t="s">
        <v>22</v>
      </c>
      <c r="U17" s="47" t="s">
        <v>23</v>
      </c>
      <c r="V17" s="47" t="s">
        <v>79</v>
      </c>
      <c r="W17" s="68" t="s">
        <v>21</v>
      </c>
      <c r="X17" s="48" t="s">
        <v>22</v>
      </c>
      <c r="Y17" s="47" t="s">
        <v>23</v>
      </c>
      <c r="Z17" s="49" t="s">
        <v>79</v>
      </c>
    </row>
    <row r="18" spans="1:26" ht="12.75">
      <c r="A18" s="156" t="s">
        <v>31</v>
      </c>
      <c r="B18" s="51" t="s">
        <v>106</v>
      </c>
      <c r="C18" s="50" t="s">
        <v>36</v>
      </c>
      <c r="D18" s="51" t="s">
        <v>37</v>
      </c>
      <c r="E18" s="51" t="s">
        <v>38</v>
      </c>
      <c r="F18" s="51" t="s">
        <v>107</v>
      </c>
      <c r="G18" s="50" t="s">
        <v>36</v>
      </c>
      <c r="H18" s="51" t="s">
        <v>37</v>
      </c>
      <c r="I18" s="51" t="s">
        <v>38</v>
      </c>
      <c r="J18" s="51" t="s">
        <v>107</v>
      </c>
      <c r="K18" s="50" t="s">
        <v>36</v>
      </c>
      <c r="L18" s="51" t="s">
        <v>37</v>
      </c>
      <c r="M18" s="51" t="s">
        <v>38</v>
      </c>
      <c r="N18" s="51" t="s">
        <v>107</v>
      </c>
      <c r="O18" s="50" t="s">
        <v>36</v>
      </c>
      <c r="P18" s="51" t="s">
        <v>37</v>
      </c>
      <c r="Q18" s="51" t="s">
        <v>38</v>
      </c>
      <c r="R18" s="51" t="s">
        <v>107</v>
      </c>
      <c r="S18" s="50" t="s">
        <v>36</v>
      </c>
      <c r="T18" s="51" t="s">
        <v>37</v>
      </c>
      <c r="U18" s="51" t="s">
        <v>38</v>
      </c>
      <c r="V18" s="51" t="s">
        <v>107</v>
      </c>
      <c r="W18" s="50" t="s">
        <v>36</v>
      </c>
      <c r="X18" s="51" t="s">
        <v>37</v>
      </c>
      <c r="Y18" s="51" t="s">
        <v>38</v>
      </c>
      <c r="Z18" s="52" t="s">
        <v>107</v>
      </c>
    </row>
    <row r="19" spans="1:26" ht="12.75">
      <c r="A19" s="157" t="s">
        <v>50</v>
      </c>
      <c r="B19" s="158" t="s">
        <v>108</v>
      </c>
      <c r="C19" s="386">
        <v>0</v>
      </c>
      <c r="D19" s="387">
        <v>0</v>
      </c>
      <c r="E19" s="387">
        <v>0</v>
      </c>
      <c r="F19" s="387">
        <v>0</v>
      </c>
      <c r="G19" s="386">
        <v>0</v>
      </c>
      <c r="H19" s="387">
        <v>0</v>
      </c>
      <c r="I19" s="387">
        <v>0</v>
      </c>
      <c r="J19" s="387">
        <v>0</v>
      </c>
      <c r="K19" s="386">
        <v>0</v>
      </c>
      <c r="L19" s="387">
        <v>0</v>
      </c>
      <c r="M19" s="387">
        <v>0</v>
      </c>
      <c r="N19" s="387">
        <v>0</v>
      </c>
      <c r="O19" s="386">
        <v>0</v>
      </c>
      <c r="P19" s="387">
        <v>0</v>
      </c>
      <c r="Q19" s="387">
        <v>0</v>
      </c>
      <c r="R19" s="387">
        <v>0</v>
      </c>
      <c r="S19" s="386">
        <v>0</v>
      </c>
      <c r="T19" s="387">
        <v>0</v>
      </c>
      <c r="U19" s="387">
        <v>0</v>
      </c>
      <c r="V19" s="387">
        <v>0</v>
      </c>
      <c r="W19" s="386">
        <v>0</v>
      </c>
      <c r="X19" s="387">
        <v>0</v>
      </c>
      <c r="Y19" s="387">
        <v>0</v>
      </c>
      <c r="Z19" s="388">
        <v>0</v>
      </c>
    </row>
    <row r="20" spans="1:26" ht="12.75">
      <c r="A20" s="98" t="s">
        <v>80</v>
      </c>
      <c r="B20" s="36" t="s">
        <v>109</v>
      </c>
      <c r="C20" s="389">
        <v>0</v>
      </c>
      <c r="D20" s="390">
        <v>0</v>
      </c>
      <c r="E20" s="390">
        <v>0</v>
      </c>
      <c r="F20" s="390">
        <v>0</v>
      </c>
      <c r="G20" s="389">
        <v>0</v>
      </c>
      <c r="H20" s="390">
        <v>0</v>
      </c>
      <c r="I20" s="390">
        <v>0</v>
      </c>
      <c r="J20" s="390">
        <v>0</v>
      </c>
      <c r="K20" s="389">
        <v>0</v>
      </c>
      <c r="L20" s="390">
        <v>0</v>
      </c>
      <c r="M20" s="390">
        <v>0</v>
      </c>
      <c r="N20" s="390">
        <v>0</v>
      </c>
      <c r="O20" s="389">
        <v>0</v>
      </c>
      <c r="P20" s="390">
        <v>0</v>
      </c>
      <c r="Q20" s="390">
        <v>0</v>
      </c>
      <c r="R20" s="390">
        <v>0</v>
      </c>
      <c r="S20" s="389">
        <v>0</v>
      </c>
      <c r="T20" s="390">
        <v>0</v>
      </c>
      <c r="U20" s="390">
        <v>0</v>
      </c>
      <c r="V20" s="390">
        <v>0</v>
      </c>
      <c r="W20" s="389">
        <v>0</v>
      </c>
      <c r="X20" s="390">
        <v>0</v>
      </c>
      <c r="Y20" s="390">
        <v>0</v>
      </c>
      <c r="Z20" s="391">
        <v>0</v>
      </c>
    </row>
    <row r="21" spans="1:26" ht="12.75">
      <c r="A21" s="160" t="s">
        <v>81</v>
      </c>
      <c r="B21" s="36" t="s">
        <v>104</v>
      </c>
      <c r="C21" s="389">
        <v>0</v>
      </c>
      <c r="D21" s="390">
        <v>0</v>
      </c>
      <c r="E21" s="390">
        <v>0</v>
      </c>
      <c r="F21" s="390">
        <v>0</v>
      </c>
      <c r="G21" s="389">
        <v>0</v>
      </c>
      <c r="H21" s="390">
        <v>0</v>
      </c>
      <c r="I21" s="390">
        <v>0</v>
      </c>
      <c r="J21" s="390">
        <v>0</v>
      </c>
      <c r="K21" s="389">
        <v>0</v>
      </c>
      <c r="L21" s="390">
        <v>0</v>
      </c>
      <c r="M21" s="390">
        <v>0</v>
      </c>
      <c r="N21" s="390">
        <v>0</v>
      </c>
      <c r="O21" s="389">
        <v>0</v>
      </c>
      <c r="P21" s="390">
        <v>0</v>
      </c>
      <c r="Q21" s="390">
        <v>0</v>
      </c>
      <c r="R21" s="390">
        <v>0</v>
      </c>
      <c r="S21" s="389">
        <v>0</v>
      </c>
      <c r="T21" s="390">
        <v>0</v>
      </c>
      <c r="U21" s="390">
        <v>0</v>
      </c>
      <c r="V21" s="390">
        <v>0</v>
      </c>
      <c r="W21" s="389">
        <v>0</v>
      </c>
      <c r="X21" s="390">
        <v>0</v>
      </c>
      <c r="Y21" s="390">
        <v>0</v>
      </c>
      <c r="Z21" s="391">
        <v>0</v>
      </c>
    </row>
    <row r="22" spans="1:26" ht="12.75">
      <c r="A22" s="157" t="s">
        <v>54</v>
      </c>
      <c r="B22" s="158" t="s">
        <v>108</v>
      </c>
      <c r="C22" s="386">
        <v>0</v>
      </c>
      <c r="D22" s="387">
        <v>0</v>
      </c>
      <c r="E22" s="387">
        <v>0</v>
      </c>
      <c r="F22" s="387">
        <v>0</v>
      </c>
      <c r="G22" s="386">
        <v>0</v>
      </c>
      <c r="H22" s="387">
        <v>0</v>
      </c>
      <c r="I22" s="387">
        <v>0</v>
      </c>
      <c r="J22" s="387">
        <v>0</v>
      </c>
      <c r="K22" s="386">
        <v>0</v>
      </c>
      <c r="L22" s="387">
        <v>0</v>
      </c>
      <c r="M22" s="387">
        <v>0</v>
      </c>
      <c r="N22" s="387">
        <v>0</v>
      </c>
      <c r="O22" s="386">
        <v>0</v>
      </c>
      <c r="P22" s="387">
        <v>0</v>
      </c>
      <c r="Q22" s="387">
        <v>0</v>
      </c>
      <c r="R22" s="387">
        <v>0</v>
      </c>
      <c r="S22" s="386">
        <v>0</v>
      </c>
      <c r="T22" s="387">
        <v>0</v>
      </c>
      <c r="U22" s="387">
        <v>0</v>
      </c>
      <c r="V22" s="387">
        <v>0</v>
      </c>
      <c r="W22" s="386">
        <v>0</v>
      </c>
      <c r="X22" s="387">
        <v>0</v>
      </c>
      <c r="Y22" s="387">
        <v>0</v>
      </c>
      <c r="Z22" s="388">
        <v>0</v>
      </c>
    </row>
    <row r="23" spans="1:26" ht="12.75">
      <c r="A23" s="98" t="s">
        <v>82</v>
      </c>
      <c r="B23" s="36" t="s">
        <v>109</v>
      </c>
      <c r="C23" s="389">
        <v>0</v>
      </c>
      <c r="D23" s="390">
        <v>0</v>
      </c>
      <c r="E23" s="390">
        <v>0</v>
      </c>
      <c r="F23" s="390">
        <v>0</v>
      </c>
      <c r="G23" s="389">
        <v>0</v>
      </c>
      <c r="H23" s="390">
        <v>0</v>
      </c>
      <c r="I23" s="390">
        <v>0</v>
      </c>
      <c r="J23" s="390">
        <v>0</v>
      </c>
      <c r="K23" s="389">
        <v>0</v>
      </c>
      <c r="L23" s="390">
        <v>0</v>
      </c>
      <c r="M23" s="390">
        <v>0</v>
      </c>
      <c r="N23" s="390">
        <v>0</v>
      </c>
      <c r="O23" s="389">
        <v>0</v>
      </c>
      <c r="P23" s="390">
        <v>0</v>
      </c>
      <c r="Q23" s="390">
        <v>0</v>
      </c>
      <c r="R23" s="390">
        <v>0</v>
      </c>
      <c r="S23" s="389">
        <v>0</v>
      </c>
      <c r="T23" s="390">
        <v>0</v>
      </c>
      <c r="U23" s="390">
        <v>0</v>
      </c>
      <c r="V23" s="390">
        <v>0</v>
      </c>
      <c r="W23" s="389">
        <v>0</v>
      </c>
      <c r="X23" s="390">
        <v>0</v>
      </c>
      <c r="Y23" s="390">
        <v>0</v>
      </c>
      <c r="Z23" s="391">
        <v>0</v>
      </c>
    </row>
    <row r="24" spans="1:26" ht="12.75">
      <c r="A24" s="98" t="s">
        <v>83</v>
      </c>
      <c r="B24" s="36" t="s">
        <v>104</v>
      </c>
      <c r="C24" s="389">
        <v>0</v>
      </c>
      <c r="D24" s="390">
        <v>0</v>
      </c>
      <c r="E24" s="390">
        <v>0</v>
      </c>
      <c r="F24" s="390">
        <v>0</v>
      </c>
      <c r="G24" s="389">
        <v>0</v>
      </c>
      <c r="H24" s="390">
        <v>0</v>
      </c>
      <c r="I24" s="390">
        <v>0</v>
      </c>
      <c r="J24" s="390">
        <v>0</v>
      </c>
      <c r="K24" s="389">
        <v>0</v>
      </c>
      <c r="L24" s="390">
        <v>0</v>
      </c>
      <c r="M24" s="390">
        <v>0</v>
      </c>
      <c r="N24" s="390">
        <v>0</v>
      </c>
      <c r="O24" s="389">
        <v>0</v>
      </c>
      <c r="P24" s="390">
        <v>0</v>
      </c>
      <c r="Q24" s="390">
        <v>0</v>
      </c>
      <c r="R24" s="390">
        <v>0</v>
      </c>
      <c r="S24" s="389">
        <v>0</v>
      </c>
      <c r="T24" s="390">
        <v>0</v>
      </c>
      <c r="U24" s="390">
        <v>0</v>
      </c>
      <c r="V24" s="390">
        <v>0</v>
      </c>
      <c r="W24" s="389">
        <v>0</v>
      </c>
      <c r="X24" s="390">
        <v>0</v>
      </c>
      <c r="Y24" s="390">
        <v>0</v>
      </c>
      <c r="Z24" s="391">
        <v>0</v>
      </c>
    </row>
    <row r="25" spans="1:26" ht="12.75">
      <c r="A25" s="157" t="s">
        <v>59</v>
      </c>
      <c r="B25" s="158" t="s">
        <v>108</v>
      </c>
      <c r="C25" s="386">
        <v>0</v>
      </c>
      <c r="D25" s="387">
        <v>0</v>
      </c>
      <c r="E25" s="387">
        <v>0</v>
      </c>
      <c r="F25" s="387">
        <v>0</v>
      </c>
      <c r="G25" s="386">
        <v>0</v>
      </c>
      <c r="H25" s="387">
        <v>0</v>
      </c>
      <c r="I25" s="387">
        <v>0</v>
      </c>
      <c r="J25" s="387">
        <v>0</v>
      </c>
      <c r="K25" s="386">
        <v>0</v>
      </c>
      <c r="L25" s="387">
        <v>0</v>
      </c>
      <c r="M25" s="387">
        <v>0</v>
      </c>
      <c r="N25" s="387">
        <v>0</v>
      </c>
      <c r="O25" s="386">
        <v>0</v>
      </c>
      <c r="P25" s="387">
        <v>0</v>
      </c>
      <c r="Q25" s="387">
        <v>0</v>
      </c>
      <c r="R25" s="387">
        <v>0</v>
      </c>
      <c r="S25" s="386">
        <v>0</v>
      </c>
      <c r="T25" s="387">
        <v>0</v>
      </c>
      <c r="U25" s="387">
        <v>0</v>
      </c>
      <c r="V25" s="387">
        <v>0</v>
      </c>
      <c r="W25" s="386">
        <v>0</v>
      </c>
      <c r="X25" s="387">
        <v>0</v>
      </c>
      <c r="Y25" s="387">
        <v>0</v>
      </c>
      <c r="Z25" s="388">
        <v>0</v>
      </c>
    </row>
    <row r="26" spans="1:26" ht="12.75">
      <c r="A26" s="98" t="s">
        <v>60</v>
      </c>
      <c r="B26" s="36" t="s">
        <v>109</v>
      </c>
      <c r="C26" s="389">
        <v>0</v>
      </c>
      <c r="D26" s="390">
        <v>0</v>
      </c>
      <c r="E26" s="390">
        <v>0</v>
      </c>
      <c r="F26" s="390">
        <v>0</v>
      </c>
      <c r="G26" s="389">
        <v>0</v>
      </c>
      <c r="H26" s="390">
        <v>0</v>
      </c>
      <c r="I26" s="390">
        <v>0</v>
      </c>
      <c r="J26" s="390">
        <v>0</v>
      </c>
      <c r="K26" s="389">
        <v>0</v>
      </c>
      <c r="L26" s="390">
        <v>0</v>
      </c>
      <c r="M26" s="390">
        <v>0</v>
      </c>
      <c r="N26" s="390">
        <v>0</v>
      </c>
      <c r="O26" s="389">
        <v>0</v>
      </c>
      <c r="P26" s="390">
        <v>0</v>
      </c>
      <c r="Q26" s="390">
        <v>0</v>
      </c>
      <c r="R26" s="390">
        <v>0</v>
      </c>
      <c r="S26" s="389">
        <v>0</v>
      </c>
      <c r="T26" s="390">
        <v>0</v>
      </c>
      <c r="U26" s="390">
        <v>0</v>
      </c>
      <c r="V26" s="390">
        <v>0</v>
      </c>
      <c r="W26" s="389">
        <v>0</v>
      </c>
      <c r="X26" s="390">
        <v>0</v>
      </c>
      <c r="Y26" s="390">
        <v>0</v>
      </c>
      <c r="Z26" s="391">
        <v>0</v>
      </c>
    </row>
    <row r="27" spans="1:26" ht="12.75">
      <c r="A27" s="161"/>
      <c r="B27" s="36" t="s">
        <v>104</v>
      </c>
      <c r="C27" s="389">
        <v>0</v>
      </c>
      <c r="D27" s="390">
        <v>0</v>
      </c>
      <c r="E27" s="390">
        <v>0</v>
      </c>
      <c r="F27" s="390">
        <v>0</v>
      </c>
      <c r="G27" s="389">
        <v>0</v>
      </c>
      <c r="H27" s="390">
        <v>0</v>
      </c>
      <c r="I27" s="390">
        <v>0</v>
      </c>
      <c r="J27" s="390">
        <v>0</v>
      </c>
      <c r="K27" s="389">
        <v>0</v>
      </c>
      <c r="L27" s="390">
        <v>0</v>
      </c>
      <c r="M27" s="390">
        <v>0</v>
      </c>
      <c r="N27" s="390">
        <v>0</v>
      </c>
      <c r="O27" s="389">
        <v>0</v>
      </c>
      <c r="P27" s="390">
        <v>0</v>
      </c>
      <c r="Q27" s="390">
        <v>0</v>
      </c>
      <c r="R27" s="390">
        <v>0</v>
      </c>
      <c r="S27" s="389">
        <v>0</v>
      </c>
      <c r="T27" s="390">
        <v>0</v>
      </c>
      <c r="U27" s="390">
        <v>0</v>
      </c>
      <c r="V27" s="390">
        <v>0</v>
      </c>
      <c r="W27" s="389">
        <v>0</v>
      </c>
      <c r="X27" s="390">
        <v>0</v>
      </c>
      <c r="Y27" s="390">
        <v>0</v>
      </c>
      <c r="Z27" s="391">
        <v>0</v>
      </c>
    </row>
    <row r="28" spans="1:26" ht="12.75">
      <c r="A28" s="157" t="s">
        <v>61</v>
      </c>
      <c r="B28" s="158" t="s">
        <v>108</v>
      </c>
      <c r="C28" s="386">
        <v>0</v>
      </c>
      <c r="D28" s="387">
        <v>0</v>
      </c>
      <c r="E28" s="387">
        <v>0</v>
      </c>
      <c r="F28" s="387">
        <v>0</v>
      </c>
      <c r="G28" s="386">
        <v>0</v>
      </c>
      <c r="H28" s="387">
        <v>0</v>
      </c>
      <c r="I28" s="387">
        <v>0</v>
      </c>
      <c r="J28" s="387">
        <v>0</v>
      </c>
      <c r="K28" s="386">
        <v>0</v>
      </c>
      <c r="L28" s="387">
        <v>0</v>
      </c>
      <c r="M28" s="387">
        <v>0</v>
      </c>
      <c r="N28" s="387">
        <v>0</v>
      </c>
      <c r="O28" s="386">
        <v>0</v>
      </c>
      <c r="P28" s="387">
        <v>0</v>
      </c>
      <c r="Q28" s="387">
        <v>0</v>
      </c>
      <c r="R28" s="387">
        <v>0</v>
      </c>
      <c r="S28" s="386">
        <v>0</v>
      </c>
      <c r="T28" s="387">
        <v>0</v>
      </c>
      <c r="U28" s="387">
        <v>0</v>
      </c>
      <c r="V28" s="387">
        <v>0</v>
      </c>
      <c r="W28" s="386">
        <v>0</v>
      </c>
      <c r="X28" s="387">
        <v>0</v>
      </c>
      <c r="Y28" s="387">
        <v>0</v>
      </c>
      <c r="Z28" s="388">
        <v>0</v>
      </c>
    </row>
    <row r="29" spans="1:26" ht="12.75">
      <c r="A29" s="152"/>
      <c r="B29" s="36" t="s">
        <v>109</v>
      </c>
      <c r="C29" s="389">
        <v>0</v>
      </c>
      <c r="D29" s="390">
        <v>0</v>
      </c>
      <c r="E29" s="390">
        <v>0</v>
      </c>
      <c r="F29" s="390">
        <v>0</v>
      </c>
      <c r="G29" s="389">
        <v>0</v>
      </c>
      <c r="H29" s="390">
        <v>0</v>
      </c>
      <c r="I29" s="390">
        <v>0</v>
      </c>
      <c r="J29" s="390">
        <v>0</v>
      </c>
      <c r="K29" s="389">
        <v>0</v>
      </c>
      <c r="L29" s="390">
        <v>0</v>
      </c>
      <c r="M29" s="390">
        <v>0</v>
      </c>
      <c r="N29" s="390">
        <v>0</v>
      </c>
      <c r="O29" s="389">
        <v>0</v>
      </c>
      <c r="P29" s="390">
        <v>0</v>
      </c>
      <c r="Q29" s="390">
        <v>0</v>
      </c>
      <c r="R29" s="390">
        <v>0</v>
      </c>
      <c r="S29" s="389">
        <v>0</v>
      </c>
      <c r="T29" s="390">
        <v>0</v>
      </c>
      <c r="U29" s="390">
        <v>0</v>
      </c>
      <c r="V29" s="390">
        <v>0</v>
      </c>
      <c r="W29" s="389">
        <v>0</v>
      </c>
      <c r="X29" s="390">
        <v>0</v>
      </c>
      <c r="Y29" s="390">
        <v>0</v>
      </c>
      <c r="Z29" s="391">
        <v>0</v>
      </c>
    </row>
    <row r="30" spans="1:26" ht="13.5" customHeight="1">
      <c r="A30" s="152"/>
      <c r="B30" s="36" t="s">
        <v>104</v>
      </c>
      <c r="C30" s="389">
        <v>0</v>
      </c>
      <c r="D30" s="390">
        <v>0</v>
      </c>
      <c r="E30" s="390">
        <v>0</v>
      </c>
      <c r="F30" s="390">
        <v>0</v>
      </c>
      <c r="G30" s="389">
        <v>0</v>
      </c>
      <c r="H30" s="390">
        <v>0</v>
      </c>
      <c r="I30" s="390">
        <v>0</v>
      </c>
      <c r="J30" s="390">
        <v>0</v>
      </c>
      <c r="K30" s="389">
        <v>0</v>
      </c>
      <c r="L30" s="390">
        <v>0</v>
      </c>
      <c r="M30" s="390">
        <v>0</v>
      </c>
      <c r="N30" s="390">
        <v>0</v>
      </c>
      <c r="O30" s="389">
        <v>0</v>
      </c>
      <c r="P30" s="390">
        <v>0</v>
      </c>
      <c r="Q30" s="390">
        <v>0</v>
      </c>
      <c r="R30" s="390">
        <v>0</v>
      </c>
      <c r="S30" s="389">
        <v>0</v>
      </c>
      <c r="T30" s="390">
        <v>0</v>
      </c>
      <c r="U30" s="390">
        <v>0</v>
      </c>
      <c r="V30" s="390">
        <v>0</v>
      </c>
      <c r="W30" s="389">
        <v>0</v>
      </c>
      <c r="X30" s="390">
        <v>0</v>
      </c>
      <c r="Y30" s="390">
        <v>0</v>
      </c>
      <c r="Z30" s="391">
        <v>0</v>
      </c>
    </row>
    <row r="31" spans="1:26" ht="12.75">
      <c r="A31" s="157" t="s">
        <v>62</v>
      </c>
      <c r="B31" s="158" t="s">
        <v>108</v>
      </c>
      <c r="C31" s="386">
        <v>0</v>
      </c>
      <c r="D31" s="387">
        <v>0</v>
      </c>
      <c r="E31" s="387">
        <v>0</v>
      </c>
      <c r="F31" s="387">
        <v>0</v>
      </c>
      <c r="G31" s="386">
        <v>0</v>
      </c>
      <c r="H31" s="387">
        <v>0</v>
      </c>
      <c r="I31" s="387">
        <v>0</v>
      </c>
      <c r="J31" s="387">
        <v>0</v>
      </c>
      <c r="K31" s="386">
        <v>0</v>
      </c>
      <c r="L31" s="387">
        <v>0</v>
      </c>
      <c r="M31" s="387">
        <v>0</v>
      </c>
      <c r="N31" s="387">
        <v>0</v>
      </c>
      <c r="O31" s="386">
        <v>0</v>
      </c>
      <c r="P31" s="387">
        <v>0</v>
      </c>
      <c r="Q31" s="387">
        <v>0</v>
      </c>
      <c r="R31" s="387">
        <v>0</v>
      </c>
      <c r="S31" s="386">
        <v>0</v>
      </c>
      <c r="T31" s="387">
        <v>0</v>
      </c>
      <c r="U31" s="387">
        <v>0</v>
      </c>
      <c r="V31" s="387">
        <v>0</v>
      </c>
      <c r="W31" s="386">
        <v>0</v>
      </c>
      <c r="X31" s="387">
        <v>0</v>
      </c>
      <c r="Y31" s="387">
        <v>0</v>
      </c>
      <c r="Z31" s="388">
        <v>0</v>
      </c>
    </row>
    <row r="32" spans="1:26" ht="12.75">
      <c r="A32" s="152"/>
      <c r="B32" s="36" t="s">
        <v>109</v>
      </c>
      <c r="C32" s="389">
        <v>0</v>
      </c>
      <c r="D32" s="390">
        <v>0</v>
      </c>
      <c r="E32" s="390">
        <v>0</v>
      </c>
      <c r="F32" s="390">
        <v>0</v>
      </c>
      <c r="G32" s="389">
        <v>0</v>
      </c>
      <c r="H32" s="390">
        <v>0</v>
      </c>
      <c r="I32" s="390">
        <v>0</v>
      </c>
      <c r="J32" s="390">
        <v>0</v>
      </c>
      <c r="K32" s="389">
        <v>0</v>
      </c>
      <c r="L32" s="390">
        <v>0</v>
      </c>
      <c r="M32" s="390">
        <v>0</v>
      </c>
      <c r="N32" s="390">
        <v>0</v>
      </c>
      <c r="O32" s="389">
        <v>0</v>
      </c>
      <c r="P32" s="390">
        <v>0</v>
      </c>
      <c r="Q32" s="390">
        <v>0</v>
      </c>
      <c r="R32" s="390">
        <v>0</v>
      </c>
      <c r="S32" s="389">
        <v>0</v>
      </c>
      <c r="T32" s="390">
        <v>0</v>
      </c>
      <c r="U32" s="390">
        <v>0</v>
      </c>
      <c r="V32" s="390">
        <v>0</v>
      </c>
      <c r="W32" s="389">
        <v>0</v>
      </c>
      <c r="X32" s="390">
        <v>0</v>
      </c>
      <c r="Y32" s="390">
        <v>0</v>
      </c>
      <c r="Z32" s="391">
        <v>0</v>
      </c>
    </row>
    <row r="33" spans="1:26" ht="12.75">
      <c r="A33" s="152"/>
      <c r="B33" s="36" t="s">
        <v>104</v>
      </c>
      <c r="C33" s="389">
        <v>0</v>
      </c>
      <c r="D33" s="390">
        <v>0</v>
      </c>
      <c r="E33" s="390">
        <v>0</v>
      </c>
      <c r="F33" s="390">
        <v>0</v>
      </c>
      <c r="G33" s="389">
        <v>0</v>
      </c>
      <c r="H33" s="390">
        <v>0</v>
      </c>
      <c r="I33" s="390">
        <v>0</v>
      </c>
      <c r="J33" s="390">
        <v>0</v>
      </c>
      <c r="K33" s="389">
        <v>0</v>
      </c>
      <c r="L33" s="390">
        <v>0</v>
      </c>
      <c r="M33" s="390">
        <v>0</v>
      </c>
      <c r="N33" s="390">
        <v>0</v>
      </c>
      <c r="O33" s="389">
        <v>0</v>
      </c>
      <c r="P33" s="390">
        <v>0</v>
      </c>
      <c r="Q33" s="390">
        <v>0</v>
      </c>
      <c r="R33" s="390">
        <v>0</v>
      </c>
      <c r="S33" s="389">
        <v>0</v>
      </c>
      <c r="T33" s="390">
        <v>0</v>
      </c>
      <c r="U33" s="390">
        <v>0</v>
      </c>
      <c r="V33" s="390">
        <v>0</v>
      </c>
      <c r="W33" s="389">
        <v>0</v>
      </c>
      <c r="X33" s="390">
        <v>0</v>
      </c>
      <c r="Y33" s="390">
        <v>0</v>
      </c>
      <c r="Z33" s="391">
        <v>0</v>
      </c>
    </row>
    <row r="34" spans="1:26" ht="12.75">
      <c r="A34" s="157" t="s">
        <v>64</v>
      </c>
      <c r="B34" s="158" t="s">
        <v>108</v>
      </c>
      <c r="C34" s="234"/>
      <c r="D34" s="256"/>
      <c r="E34" s="387">
        <v>0</v>
      </c>
      <c r="F34" s="387">
        <v>0</v>
      </c>
      <c r="G34" s="236"/>
      <c r="H34" s="235"/>
      <c r="I34" s="387">
        <v>0</v>
      </c>
      <c r="J34" s="387">
        <v>0</v>
      </c>
      <c r="K34" s="234"/>
      <c r="L34" s="256"/>
      <c r="M34" s="387">
        <v>0</v>
      </c>
      <c r="N34" s="387">
        <v>0</v>
      </c>
      <c r="O34" s="236"/>
      <c r="P34" s="235"/>
      <c r="Q34" s="387">
        <v>0</v>
      </c>
      <c r="R34" s="387">
        <v>0</v>
      </c>
      <c r="S34" s="236"/>
      <c r="T34" s="256"/>
      <c r="U34" s="387">
        <v>0</v>
      </c>
      <c r="V34" s="387">
        <v>0</v>
      </c>
      <c r="W34" s="236"/>
      <c r="X34" s="235"/>
      <c r="Y34" s="387">
        <v>0</v>
      </c>
      <c r="Z34" s="388">
        <v>0</v>
      </c>
    </row>
    <row r="35" spans="1:26" ht="12.75">
      <c r="A35" s="152"/>
      <c r="B35" s="36" t="s">
        <v>109</v>
      </c>
      <c r="C35" s="240"/>
      <c r="D35" s="241"/>
      <c r="E35" s="390">
        <v>0</v>
      </c>
      <c r="F35" s="390">
        <v>0</v>
      </c>
      <c r="G35" s="242"/>
      <c r="H35" s="243"/>
      <c r="I35" s="390">
        <v>0</v>
      </c>
      <c r="J35" s="390">
        <v>0</v>
      </c>
      <c r="K35" s="240"/>
      <c r="L35" s="241"/>
      <c r="M35" s="390">
        <v>0</v>
      </c>
      <c r="N35" s="390">
        <v>0</v>
      </c>
      <c r="O35" s="242"/>
      <c r="P35" s="243"/>
      <c r="Q35" s="390">
        <v>0</v>
      </c>
      <c r="R35" s="390">
        <v>0</v>
      </c>
      <c r="S35" s="242"/>
      <c r="T35" s="241"/>
      <c r="U35" s="390">
        <v>0</v>
      </c>
      <c r="V35" s="390">
        <v>0</v>
      </c>
      <c r="W35" s="242"/>
      <c r="X35" s="243"/>
      <c r="Y35" s="390">
        <v>0</v>
      </c>
      <c r="Z35" s="391">
        <v>0</v>
      </c>
    </row>
    <row r="36" spans="1:26" ht="13.5" thickBot="1">
      <c r="A36" s="161"/>
      <c r="B36" s="36" t="s">
        <v>104</v>
      </c>
      <c r="C36" s="240"/>
      <c r="D36" s="241"/>
      <c r="E36" s="390">
        <v>0</v>
      </c>
      <c r="F36" s="390">
        <v>0</v>
      </c>
      <c r="G36" s="242"/>
      <c r="H36" s="243"/>
      <c r="I36" s="390">
        <v>0</v>
      </c>
      <c r="J36" s="390">
        <v>0</v>
      </c>
      <c r="K36" s="240"/>
      <c r="L36" s="241"/>
      <c r="M36" s="390">
        <v>0</v>
      </c>
      <c r="N36" s="390">
        <v>0</v>
      </c>
      <c r="O36" s="242"/>
      <c r="P36" s="243"/>
      <c r="Q36" s="390">
        <v>0</v>
      </c>
      <c r="R36" s="390">
        <v>0</v>
      </c>
      <c r="S36" s="242"/>
      <c r="T36" s="241"/>
      <c r="U36" s="390">
        <v>0</v>
      </c>
      <c r="V36" s="390">
        <v>0</v>
      </c>
      <c r="W36" s="242"/>
      <c r="X36" s="243"/>
      <c r="Y36" s="390">
        <v>0</v>
      </c>
      <c r="Z36" s="391">
        <v>0</v>
      </c>
    </row>
    <row r="37" spans="1:26" ht="12.75">
      <c r="A37" s="162" t="s">
        <v>65</v>
      </c>
      <c r="B37" s="163" t="s">
        <v>108</v>
      </c>
      <c r="C37" s="303">
        <f aca="true" t="shared" si="0" ref="C37:D39">C19+C22+C25+C28+C31</f>
        <v>0</v>
      </c>
      <c r="D37" s="303">
        <f t="shared" si="0"/>
        <v>0</v>
      </c>
      <c r="E37" s="303">
        <f aca="true" t="shared" si="1" ref="E37:F39">E19+E22+E25+E28+E31+E34</f>
        <v>0</v>
      </c>
      <c r="F37" s="304">
        <f t="shared" si="1"/>
        <v>0</v>
      </c>
      <c r="G37" s="303">
        <f aca="true" t="shared" si="2" ref="G37:H39">G19+G22+G25+G28+G31</f>
        <v>0</v>
      </c>
      <c r="H37" s="303">
        <f t="shared" si="2"/>
        <v>0</v>
      </c>
      <c r="I37" s="303">
        <f aca="true" t="shared" si="3" ref="I37:J39">I19+I22+I25+I28+I31+I34</f>
        <v>0</v>
      </c>
      <c r="J37" s="303">
        <f t="shared" si="3"/>
        <v>0</v>
      </c>
      <c r="K37" s="305">
        <f aca="true" t="shared" si="4" ref="K37:L39">K19+K22+K25+K28+K31</f>
        <v>0</v>
      </c>
      <c r="L37" s="303">
        <f t="shared" si="4"/>
        <v>0</v>
      </c>
      <c r="M37" s="303">
        <f aca="true" t="shared" si="5" ref="M37:N39">M19+M22+M25+M28+M31+M34</f>
        <v>0</v>
      </c>
      <c r="N37" s="304">
        <f t="shared" si="5"/>
        <v>0</v>
      </c>
      <c r="O37" s="303">
        <f aca="true" t="shared" si="6" ref="O37:P39">O19+O22+O25+O28+O31</f>
        <v>0</v>
      </c>
      <c r="P37" s="303">
        <f t="shared" si="6"/>
        <v>0</v>
      </c>
      <c r="Q37" s="303">
        <f aca="true" t="shared" si="7" ref="Q37:R39">Q19+Q22+Q25+Q28+Q31+Q34</f>
        <v>0</v>
      </c>
      <c r="R37" s="303">
        <f t="shared" si="7"/>
        <v>0</v>
      </c>
      <c r="S37" s="305">
        <f aca="true" t="shared" si="8" ref="S37:T39">S19+S22+S25+S28+S31</f>
        <v>0</v>
      </c>
      <c r="T37" s="303">
        <f t="shared" si="8"/>
        <v>0</v>
      </c>
      <c r="U37" s="303">
        <f aca="true" t="shared" si="9" ref="U37:V39">U19+U22+U25+U28+U31+U34</f>
        <v>0</v>
      </c>
      <c r="V37" s="304">
        <f t="shared" si="9"/>
        <v>0</v>
      </c>
      <c r="W37" s="303">
        <f aca="true" t="shared" si="10" ref="W37:X39">W19+W22+W25+W28+W31</f>
        <v>0</v>
      </c>
      <c r="X37" s="303">
        <f t="shared" si="10"/>
        <v>0</v>
      </c>
      <c r="Y37" s="303">
        <f aca="true" t="shared" si="11" ref="Y37:Z39">Y19+Y22+Y25+Y28+Y31+Y34</f>
        <v>0</v>
      </c>
      <c r="Z37" s="306">
        <f t="shared" si="11"/>
        <v>0</v>
      </c>
    </row>
    <row r="38" spans="1:26" ht="12.75">
      <c r="A38" s="164"/>
      <c r="B38" s="165" t="s">
        <v>109</v>
      </c>
      <c r="C38" s="309">
        <f t="shared" si="0"/>
        <v>0</v>
      </c>
      <c r="D38" s="307">
        <f t="shared" si="0"/>
        <v>0</v>
      </c>
      <c r="E38" s="307">
        <f t="shared" si="1"/>
        <v>0</v>
      </c>
      <c r="F38" s="308">
        <f t="shared" si="1"/>
        <v>0</v>
      </c>
      <c r="G38" s="307">
        <f t="shared" si="2"/>
        <v>0</v>
      </c>
      <c r="H38" s="307">
        <f t="shared" si="2"/>
        <v>0</v>
      </c>
      <c r="I38" s="307">
        <f t="shared" si="3"/>
        <v>0</v>
      </c>
      <c r="J38" s="307">
        <f t="shared" si="3"/>
        <v>0</v>
      </c>
      <c r="K38" s="309">
        <f t="shared" si="4"/>
        <v>0</v>
      </c>
      <c r="L38" s="307">
        <f t="shared" si="4"/>
        <v>0</v>
      </c>
      <c r="M38" s="307">
        <f t="shared" si="5"/>
        <v>0</v>
      </c>
      <c r="N38" s="308">
        <f t="shared" si="5"/>
        <v>0</v>
      </c>
      <c r="O38" s="307">
        <f t="shared" si="6"/>
        <v>0</v>
      </c>
      <c r="P38" s="307">
        <f t="shared" si="6"/>
        <v>0</v>
      </c>
      <c r="Q38" s="307">
        <f t="shared" si="7"/>
        <v>0</v>
      </c>
      <c r="R38" s="307">
        <f t="shared" si="7"/>
        <v>0</v>
      </c>
      <c r="S38" s="309">
        <f t="shared" si="8"/>
        <v>0</v>
      </c>
      <c r="T38" s="307">
        <f t="shared" si="8"/>
        <v>0</v>
      </c>
      <c r="U38" s="307">
        <f t="shared" si="9"/>
        <v>0</v>
      </c>
      <c r="V38" s="308">
        <f t="shared" si="9"/>
        <v>0</v>
      </c>
      <c r="W38" s="307">
        <f t="shared" si="10"/>
        <v>0</v>
      </c>
      <c r="X38" s="307">
        <f t="shared" si="10"/>
        <v>0</v>
      </c>
      <c r="Y38" s="307">
        <f t="shared" si="11"/>
        <v>0</v>
      </c>
      <c r="Z38" s="310">
        <f t="shared" si="11"/>
        <v>0</v>
      </c>
    </row>
    <row r="39" spans="1:26" ht="12.75">
      <c r="A39" s="161"/>
      <c r="B39" s="36" t="s">
        <v>104</v>
      </c>
      <c r="C39" s="309">
        <f t="shared" si="0"/>
        <v>0</v>
      </c>
      <c r="D39" s="307">
        <f t="shared" si="0"/>
        <v>0</v>
      </c>
      <c r="E39" s="307">
        <f t="shared" si="1"/>
        <v>0</v>
      </c>
      <c r="F39" s="311">
        <f t="shared" si="1"/>
        <v>0</v>
      </c>
      <c r="G39" s="309">
        <f t="shared" si="2"/>
        <v>0</v>
      </c>
      <c r="H39" s="311">
        <f t="shared" si="2"/>
        <v>0</v>
      </c>
      <c r="I39" s="307">
        <f t="shared" si="3"/>
        <v>0</v>
      </c>
      <c r="J39" s="311">
        <f t="shared" si="3"/>
        <v>0</v>
      </c>
      <c r="K39" s="309">
        <f t="shared" si="4"/>
        <v>0</v>
      </c>
      <c r="L39" s="311">
        <f t="shared" si="4"/>
        <v>0</v>
      </c>
      <c r="M39" s="307">
        <f t="shared" si="5"/>
        <v>0</v>
      </c>
      <c r="N39" s="311">
        <f t="shared" si="5"/>
        <v>0</v>
      </c>
      <c r="O39" s="309">
        <f t="shared" si="6"/>
        <v>0</v>
      </c>
      <c r="P39" s="311">
        <f t="shared" si="6"/>
        <v>0</v>
      </c>
      <c r="Q39" s="307">
        <f t="shared" si="7"/>
        <v>0</v>
      </c>
      <c r="R39" s="311">
        <f t="shared" si="7"/>
        <v>0</v>
      </c>
      <c r="S39" s="312">
        <f t="shared" si="8"/>
        <v>0</v>
      </c>
      <c r="T39" s="307">
        <f t="shared" si="8"/>
        <v>0</v>
      </c>
      <c r="U39" s="311">
        <f t="shared" si="9"/>
        <v>0</v>
      </c>
      <c r="V39" s="308">
        <f t="shared" si="9"/>
        <v>0</v>
      </c>
      <c r="W39" s="309">
        <f t="shared" si="10"/>
        <v>0</v>
      </c>
      <c r="X39" s="311">
        <f t="shared" si="10"/>
        <v>0</v>
      </c>
      <c r="Y39" s="307">
        <f t="shared" si="11"/>
        <v>0</v>
      </c>
      <c r="Z39" s="310">
        <f t="shared" si="11"/>
        <v>0</v>
      </c>
    </row>
    <row r="40" spans="1:26" ht="13.5" thickBot="1">
      <c r="A40" s="166"/>
      <c r="B40" s="167" t="s">
        <v>74</v>
      </c>
      <c r="C40" s="313">
        <f aca="true" t="shared" si="12" ref="C40:N40">C37+C38+C39</f>
        <v>0</v>
      </c>
      <c r="D40" s="314">
        <f t="shared" si="12"/>
        <v>0</v>
      </c>
      <c r="E40" s="314">
        <f t="shared" si="12"/>
        <v>0</v>
      </c>
      <c r="F40" s="314">
        <f t="shared" si="12"/>
        <v>0</v>
      </c>
      <c r="G40" s="313">
        <f t="shared" si="12"/>
        <v>0</v>
      </c>
      <c r="H40" s="314">
        <f t="shared" si="12"/>
        <v>0</v>
      </c>
      <c r="I40" s="314">
        <f t="shared" si="12"/>
        <v>0</v>
      </c>
      <c r="J40" s="314">
        <f t="shared" si="12"/>
        <v>0</v>
      </c>
      <c r="K40" s="313">
        <f t="shared" si="12"/>
        <v>0</v>
      </c>
      <c r="L40" s="314">
        <f t="shared" si="12"/>
        <v>0</v>
      </c>
      <c r="M40" s="314">
        <f t="shared" si="12"/>
        <v>0</v>
      </c>
      <c r="N40" s="314">
        <f t="shared" si="12"/>
        <v>0</v>
      </c>
      <c r="O40" s="313">
        <f aca="true" t="shared" si="13" ref="O40:Z40">O37+O38+O39</f>
        <v>0</v>
      </c>
      <c r="P40" s="314">
        <f t="shared" si="13"/>
        <v>0</v>
      </c>
      <c r="Q40" s="314">
        <f t="shared" si="13"/>
        <v>0</v>
      </c>
      <c r="R40" s="314">
        <f t="shared" si="13"/>
        <v>0</v>
      </c>
      <c r="S40" s="313">
        <f t="shared" si="13"/>
        <v>0</v>
      </c>
      <c r="T40" s="314">
        <f t="shared" si="13"/>
        <v>0</v>
      </c>
      <c r="U40" s="314">
        <f t="shared" si="13"/>
        <v>0</v>
      </c>
      <c r="V40" s="315">
        <f t="shared" si="13"/>
        <v>0</v>
      </c>
      <c r="W40" s="314">
        <f t="shared" si="13"/>
        <v>0</v>
      </c>
      <c r="X40" s="314">
        <f t="shared" si="13"/>
        <v>0</v>
      </c>
      <c r="Y40" s="314">
        <f t="shared" si="13"/>
        <v>0</v>
      </c>
      <c r="Z40" s="316">
        <f t="shared" si="13"/>
        <v>0</v>
      </c>
    </row>
    <row r="41" spans="1:22" ht="12.75">
      <c r="A41" s="379"/>
      <c r="B41" s="381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</row>
    <row r="42" spans="1:22" ht="12.75">
      <c r="A42" s="379"/>
      <c r="B42" s="381"/>
      <c r="C42" s="382"/>
      <c r="D42" s="382"/>
      <c r="E42" s="382"/>
      <c r="F42" s="382"/>
      <c r="G42" s="382"/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</row>
    <row r="43" spans="1:22" ht="12.75">
      <c r="A43" s="379"/>
      <c r="B43" s="381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</row>
    <row r="44" spans="1:22" ht="12.75">
      <c r="A44" s="379"/>
      <c r="B44" s="381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</row>
    <row r="45" spans="1:22" ht="12.75">
      <c r="A45" s="379"/>
      <c r="B45" s="381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</row>
    <row r="46" spans="1:22" ht="12.75">
      <c r="A46" s="379"/>
      <c r="B46" s="381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</row>
    <row r="47" spans="1:22" ht="12.75">
      <c r="A47" s="379"/>
      <c r="B47" s="381"/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</row>
    <row r="48" spans="1:22" ht="12.75">
      <c r="A48" s="379"/>
      <c r="B48" s="381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</row>
    <row r="49" spans="1:22" ht="12.75">
      <c r="A49" s="379"/>
      <c r="B49" s="381"/>
      <c r="C49" s="383"/>
      <c r="D49" s="383"/>
      <c r="E49" s="382"/>
      <c r="F49" s="382"/>
      <c r="G49" s="384"/>
      <c r="H49" s="382"/>
      <c r="I49" s="382"/>
      <c r="J49" s="383"/>
      <c r="K49" s="382"/>
      <c r="L49" s="382"/>
      <c r="M49" s="384"/>
      <c r="N49" s="384"/>
      <c r="O49" s="382"/>
      <c r="P49" s="384"/>
      <c r="Q49" s="383"/>
      <c r="R49" s="382"/>
      <c r="S49" s="384"/>
      <c r="T49" s="384"/>
      <c r="U49" s="382"/>
      <c r="V49" s="382"/>
    </row>
    <row r="50" spans="1:22" ht="12.75">
      <c r="A50" s="379"/>
      <c r="B50" s="381"/>
      <c r="C50" s="383"/>
      <c r="D50" s="383"/>
      <c r="E50" s="382"/>
      <c r="F50" s="382"/>
      <c r="G50" s="384"/>
      <c r="H50" s="382"/>
      <c r="I50" s="382"/>
      <c r="J50" s="383"/>
      <c r="K50" s="382"/>
      <c r="L50" s="382"/>
      <c r="M50" s="384"/>
      <c r="N50" s="384"/>
      <c r="O50" s="382"/>
      <c r="P50" s="384"/>
      <c r="Q50" s="383"/>
      <c r="R50" s="382"/>
      <c r="S50" s="384"/>
      <c r="T50" s="384"/>
      <c r="U50" s="382"/>
      <c r="V50" s="382"/>
    </row>
    <row r="51" spans="1:22" ht="12.75">
      <c r="A51" s="379"/>
      <c r="B51" s="381"/>
      <c r="C51" s="383"/>
      <c r="D51" s="383"/>
      <c r="E51" s="382"/>
      <c r="F51" s="382"/>
      <c r="G51" s="384"/>
      <c r="H51" s="382"/>
      <c r="I51" s="382"/>
      <c r="J51" s="383"/>
      <c r="K51" s="382"/>
      <c r="L51" s="382"/>
      <c r="M51" s="384"/>
      <c r="N51" s="384"/>
      <c r="O51" s="382"/>
      <c r="P51" s="384"/>
      <c r="Q51" s="383"/>
      <c r="R51" s="382"/>
      <c r="S51" s="384"/>
      <c r="T51" s="384"/>
      <c r="U51" s="382"/>
      <c r="V51" s="382"/>
    </row>
    <row r="52" spans="1:22" ht="12.75">
      <c r="A52" s="379"/>
      <c r="B52" s="381"/>
      <c r="C52" s="383"/>
      <c r="D52" s="383"/>
      <c r="E52" s="382"/>
      <c r="F52" s="382"/>
      <c r="G52" s="384"/>
      <c r="H52" s="382"/>
      <c r="I52" s="382"/>
      <c r="J52" s="383"/>
      <c r="K52" s="382"/>
      <c r="L52" s="382"/>
      <c r="M52" s="384"/>
      <c r="N52" s="384"/>
      <c r="O52" s="382"/>
      <c r="P52" s="384"/>
      <c r="Q52" s="383"/>
      <c r="R52" s="382"/>
      <c r="S52" s="384"/>
      <c r="T52" s="384"/>
      <c r="U52" s="382"/>
      <c r="V52" s="382"/>
    </row>
    <row r="53" spans="1:22" ht="12.75">
      <c r="A53" s="379"/>
      <c r="B53" s="381"/>
      <c r="C53" s="383"/>
      <c r="D53" s="383"/>
      <c r="E53" s="382"/>
      <c r="F53" s="382"/>
      <c r="G53" s="384"/>
      <c r="H53" s="382"/>
      <c r="I53" s="382"/>
      <c r="J53" s="383"/>
      <c r="K53" s="382"/>
      <c r="L53" s="382"/>
      <c r="M53" s="384"/>
      <c r="N53" s="384"/>
      <c r="O53" s="382"/>
      <c r="P53" s="384"/>
      <c r="Q53" s="383"/>
      <c r="R53" s="382"/>
      <c r="S53" s="384"/>
      <c r="T53" s="384"/>
      <c r="U53" s="382"/>
      <c r="V53" s="382"/>
    </row>
    <row r="54" spans="1:22" ht="12.75">
      <c r="A54" s="381"/>
      <c r="B54" s="381"/>
      <c r="C54" s="383"/>
      <c r="D54" s="383"/>
      <c r="E54" s="382"/>
      <c r="F54" s="382"/>
      <c r="G54" s="384"/>
      <c r="H54" s="382"/>
      <c r="I54" s="382"/>
      <c r="J54" s="383"/>
      <c r="K54" s="382"/>
      <c r="L54" s="382"/>
      <c r="M54" s="384"/>
      <c r="N54" s="384"/>
      <c r="O54" s="382"/>
      <c r="P54" s="384"/>
      <c r="Q54" s="383"/>
      <c r="R54" s="382"/>
      <c r="S54" s="384"/>
      <c r="T54" s="384"/>
      <c r="U54" s="382"/>
      <c r="V54" s="382"/>
    </row>
    <row r="55" spans="1:22" ht="12.75">
      <c r="A55" s="380"/>
      <c r="B55" s="381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</row>
    <row r="56" spans="1:22" ht="12.75">
      <c r="A56" s="380"/>
      <c r="B56" s="381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</row>
    <row r="57" spans="1:22" ht="12.75">
      <c r="A57" s="380"/>
      <c r="B57" s="381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</row>
    <row r="58" spans="1:22" ht="12.75">
      <c r="A58" s="380"/>
      <c r="B58" s="381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</row>
    <row r="59" spans="1:22" ht="12.75">
      <c r="A59" s="380"/>
      <c r="B59" s="381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</row>
    <row r="60" spans="1:22" ht="12.75">
      <c r="A60" s="381"/>
      <c r="B60" s="381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</row>
    <row r="61" spans="1:22" ht="12.75">
      <c r="A61" s="381"/>
      <c r="B61" s="381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</row>
  </sheetData>
  <sheetProtection/>
  <conditionalFormatting sqref="G37:H39 W37:X39 O37:P39 S37:T39 K37:L39 C37:D39">
    <cfRule type="cellIs" priority="1" dxfId="0" operator="notEqual" stopIfTrue="1">
      <formula>TRUNC(C37)</formula>
    </cfRule>
  </conditionalFormatting>
  <conditionalFormatting sqref="U37:V39 Q37:R39 Y37:Z39 I37:J39 M37:N39 E37:F39">
    <cfRule type="expression" priority="2" dxfId="0" stopIfTrue="1">
      <formula>(E37-E34)&lt;&gt;TRUNC(E37-E34)</formula>
    </cfRule>
  </conditionalFormatting>
  <conditionalFormatting sqref="E34:F36 I34:J36 M34:N36 Q34:R36 U34:V36 Y34:Z36">
    <cfRule type="cellIs" priority="3" dxfId="0" operator="lessThan" stopIfTrue="1">
      <formula>0</formula>
    </cfRule>
    <cfRule type="cellIs" priority="4" dxfId="0" operator="notEqual" stopIfTrue="1">
      <formula>TRUNC(E34)</formula>
    </cfRule>
    <cfRule type="expression" priority="5" dxfId="0" stopIfTrue="1">
      <formula>E$74&lt;&gt;""</formula>
    </cfRule>
  </conditionalFormatting>
  <conditionalFormatting sqref="C19:Z21">
    <cfRule type="cellIs" priority="6" dxfId="0" operator="lessThan" stopIfTrue="1">
      <formula>0</formula>
    </cfRule>
    <cfRule type="cellIs" priority="7" dxfId="0" operator="notEqual" stopIfTrue="1">
      <formula>ROUND(C19,2)</formula>
    </cfRule>
    <cfRule type="expression" priority="8" dxfId="0" stopIfTrue="1">
      <formula>C$69&lt;&gt;""</formula>
    </cfRule>
  </conditionalFormatting>
  <conditionalFormatting sqref="C22:Z24">
    <cfRule type="cellIs" priority="9" dxfId="0" operator="lessThan" stopIfTrue="1">
      <formula>0</formula>
    </cfRule>
    <cfRule type="cellIs" priority="10" dxfId="0" operator="notEqual" stopIfTrue="1">
      <formula>ROUND(C22,2)</formula>
    </cfRule>
    <cfRule type="expression" priority="11" dxfId="0" stopIfTrue="1">
      <formula>C$70&lt;&gt;""</formula>
    </cfRule>
  </conditionalFormatting>
  <conditionalFormatting sqref="C25:Z27">
    <cfRule type="cellIs" priority="12" dxfId="0" operator="lessThan" stopIfTrue="1">
      <formula>0</formula>
    </cfRule>
    <cfRule type="cellIs" priority="13" dxfId="0" operator="notEqual" stopIfTrue="1">
      <formula>ROUND(C25,2)</formula>
    </cfRule>
    <cfRule type="expression" priority="14" dxfId="0" stopIfTrue="1">
      <formula>C$71&lt;&gt;""</formula>
    </cfRule>
  </conditionalFormatting>
  <conditionalFormatting sqref="C28:Z30">
    <cfRule type="cellIs" priority="15" dxfId="0" operator="lessThan" stopIfTrue="1">
      <formula>0</formula>
    </cfRule>
    <cfRule type="cellIs" priority="16" dxfId="0" operator="notEqual" stopIfTrue="1">
      <formula>ROUND(C28,2)</formula>
    </cfRule>
    <cfRule type="expression" priority="17" dxfId="0" stopIfTrue="1">
      <formula>C$72&lt;&gt;""</formula>
    </cfRule>
  </conditionalFormatting>
  <conditionalFormatting sqref="C31:Z33">
    <cfRule type="cellIs" priority="18" dxfId="0" operator="lessThan" stopIfTrue="1">
      <formula>0</formula>
    </cfRule>
    <cfRule type="cellIs" priority="19" dxfId="0" operator="notEqual" stopIfTrue="1">
      <formula>ROUND(C31,2)</formula>
    </cfRule>
    <cfRule type="expression" priority="20" dxfId="0" stopIfTrue="1">
      <formula>C$73&lt;&gt;""</formula>
    </cfRule>
  </conditionalFormatting>
  <printOptions/>
  <pageMargins left="0.5905511811023623" right="0.31496062992125984" top="0.5905511811023623" bottom="0.2755905511811024" header="0.5118110236220472" footer="0.5118110236220472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8.28125" style="0" customWidth="1"/>
    <col min="3" max="3" width="16.8515625" style="0" customWidth="1"/>
  </cols>
  <sheetData>
    <row r="1" ht="18">
      <c r="A1" s="168" t="str">
        <f>FTS____!A1</f>
        <v>Higher Education Students Early Statistics 2002-03</v>
      </c>
    </row>
    <row r="2" ht="12.75">
      <c r="A2" s="33"/>
    </row>
    <row r="3" ht="15.75">
      <c r="A3" s="34" t="str">
        <f>FTS____!INSTNAME</f>
        <v>Institution:</v>
      </c>
    </row>
    <row r="4" ht="15.75">
      <c r="A4" s="34" t="str">
        <f>FTS____!CODE</f>
        <v>Code:</v>
      </c>
    </row>
    <row r="5" spans="1:21" ht="15.75">
      <c r="A5" s="34" t="s">
        <v>130</v>
      </c>
      <c r="B5" s="150"/>
      <c r="C5" s="393"/>
      <c r="D5" s="150"/>
      <c r="E5" s="150"/>
      <c r="F5" s="29"/>
      <c r="G5" s="29"/>
      <c r="H5" s="29"/>
      <c r="I5" s="82"/>
      <c r="J5" s="29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5.75">
      <c r="A6" s="34" t="s">
        <v>131</v>
      </c>
      <c r="B6" s="150"/>
      <c r="C6" s="393"/>
      <c r="D6" s="150"/>
      <c r="E6" s="150"/>
      <c r="F6" s="150"/>
      <c r="G6" s="150"/>
      <c r="H6" s="86"/>
      <c r="I6" s="87"/>
      <c r="J6" s="87"/>
      <c r="K6" s="29"/>
      <c r="L6" s="29"/>
      <c r="M6" s="29"/>
      <c r="N6" s="27"/>
      <c r="O6" s="82"/>
      <c r="P6" s="82"/>
      <c r="Q6" s="82"/>
      <c r="R6" s="82"/>
      <c r="S6" s="82"/>
      <c r="T6" s="82"/>
      <c r="U6" s="82"/>
    </row>
    <row r="7" spans="1:21" ht="15.75">
      <c r="A7" s="34"/>
      <c r="B7" s="150"/>
      <c r="C7" s="393"/>
      <c r="D7" s="150"/>
      <c r="E7" s="150"/>
      <c r="F7" s="150"/>
      <c r="G7" s="150"/>
      <c r="H7" s="86"/>
      <c r="I7" s="87"/>
      <c r="J7" s="87"/>
      <c r="K7" s="29"/>
      <c r="L7" s="29"/>
      <c r="M7" s="29"/>
      <c r="N7" s="27"/>
      <c r="O7" s="82"/>
      <c r="P7" s="82"/>
      <c r="Q7" s="82"/>
      <c r="R7" s="82"/>
      <c r="S7" s="82"/>
      <c r="T7" s="82"/>
      <c r="U7" s="82"/>
    </row>
    <row r="8" spans="1:21" ht="13.5" thickBot="1">
      <c r="A8" s="150"/>
      <c r="B8" s="150"/>
      <c r="C8" s="393"/>
      <c r="D8" s="349" t="s">
        <v>123</v>
      </c>
      <c r="E8" s="150"/>
      <c r="F8" s="150"/>
      <c r="G8" s="150"/>
      <c r="H8" s="82"/>
      <c r="I8" s="82"/>
      <c r="J8" s="82"/>
      <c r="K8" s="82"/>
      <c r="L8" s="82"/>
      <c r="M8" s="349" t="s">
        <v>123</v>
      </c>
      <c r="N8" s="82"/>
      <c r="O8" s="82"/>
      <c r="P8" s="82"/>
      <c r="Q8" s="82"/>
      <c r="R8" s="82"/>
      <c r="S8" s="82"/>
      <c r="T8" s="82"/>
      <c r="U8" s="82"/>
    </row>
    <row r="9" spans="1:21" ht="12.75">
      <c r="A9" s="151"/>
      <c r="B9" s="38"/>
      <c r="C9" s="216"/>
      <c r="D9" s="194">
        <v>1</v>
      </c>
      <c r="E9" s="38"/>
      <c r="F9" s="38"/>
      <c r="G9" s="53"/>
      <c r="H9" s="53"/>
      <c r="I9" s="53"/>
      <c r="J9" s="38"/>
      <c r="K9" s="38"/>
      <c r="L9" s="38"/>
      <c r="M9" s="194">
        <v>2</v>
      </c>
      <c r="N9" s="38"/>
      <c r="O9" s="38"/>
      <c r="P9" s="53"/>
      <c r="Q9" s="38"/>
      <c r="R9" s="38"/>
      <c r="S9" s="38"/>
      <c r="T9" s="38"/>
      <c r="U9" s="40"/>
    </row>
    <row r="10" spans="1:21" ht="12.75">
      <c r="A10" s="152"/>
      <c r="B10" s="42"/>
      <c r="C10" s="36"/>
      <c r="D10" s="41"/>
      <c r="E10" s="42"/>
      <c r="F10" s="42"/>
      <c r="G10" s="54"/>
      <c r="H10" s="54"/>
      <c r="I10" s="54"/>
      <c r="J10" s="42"/>
      <c r="K10" s="42"/>
      <c r="L10" s="42"/>
      <c r="M10" s="41"/>
      <c r="N10" s="42"/>
      <c r="O10" s="42"/>
      <c r="P10" s="54"/>
      <c r="Q10" s="42"/>
      <c r="R10" s="42"/>
      <c r="S10" s="42"/>
      <c r="T10" s="42"/>
      <c r="U10" s="44"/>
    </row>
    <row r="11" spans="1:21" ht="12.75">
      <c r="A11" s="152"/>
      <c r="B11" s="42"/>
      <c r="C11" s="36"/>
      <c r="D11" s="41" t="s">
        <v>132</v>
      </c>
      <c r="E11" s="42"/>
      <c r="F11" s="42"/>
      <c r="G11" s="54"/>
      <c r="H11" s="54"/>
      <c r="I11" s="54"/>
      <c r="J11" s="42"/>
      <c r="K11" s="42"/>
      <c r="L11" s="42"/>
      <c r="M11" s="394" t="s">
        <v>133</v>
      </c>
      <c r="N11" s="42"/>
      <c r="O11" s="42"/>
      <c r="P11" s="54"/>
      <c r="Q11" s="42"/>
      <c r="R11" s="42"/>
      <c r="S11" s="42"/>
      <c r="T11" s="42"/>
      <c r="U11" s="44"/>
    </row>
    <row r="12" spans="1:21" ht="12.75">
      <c r="A12" s="152"/>
      <c r="B12" s="42"/>
      <c r="C12" s="36"/>
      <c r="D12" s="41" t="s">
        <v>134</v>
      </c>
      <c r="E12" s="42"/>
      <c r="F12" s="42"/>
      <c r="G12" s="54"/>
      <c r="H12" s="54"/>
      <c r="I12" s="54"/>
      <c r="J12" s="42"/>
      <c r="K12" s="42"/>
      <c r="L12" s="42"/>
      <c r="M12" s="41"/>
      <c r="N12" s="42"/>
      <c r="O12" s="42"/>
      <c r="P12" s="54"/>
      <c r="Q12" s="42"/>
      <c r="R12" s="42"/>
      <c r="S12" s="42"/>
      <c r="T12" s="42"/>
      <c r="U12" s="44"/>
    </row>
    <row r="13" spans="1:21" ht="12.75">
      <c r="A13" s="152"/>
      <c r="B13" s="42"/>
      <c r="C13" s="36"/>
      <c r="D13" s="41"/>
      <c r="E13" s="42"/>
      <c r="F13" s="42"/>
      <c r="G13" s="54"/>
      <c r="H13" s="54"/>
      <c r="I13" s="54"/>
      <c r="J13" s="42"/>
      <c r="K13" s="42"/>
      <c r="L13" s="42"/>
      <c r="M13" s="41"/>
      <c r="N13" s="42"/>
      <c r="O13" s="42"/>
      <c r="P13" s="55"/>
      <c r="Q13" s="42"/>
      <c r="R13" s="42"/>
      <c r="S13" s="42"/>
      <c r="T13" s="42"/>
      <c r="U13" s="44"/>
    </row>
    <row r="14" spans="1:21" ht="12.75">
      <c r="A14" s="152"/>
      <c r="B14" s="42"/>
      <c r="C14" s="36"/>
      <c r="D14" s="206" t="s">
        <v>92</v>
      </c>
      <c r="E14" s="207"/>
      <c r="F14" s="207"/>
      <c r="G14" s="209" t="s">
        <v>110</v>
      </c>
      <c r="H14" s="208"/>
      <c r="I14" s="208"/>
      <c r="J14" s="208"/>
      <c r="K14" s="208"/>
      <c r="L14" s="210"/>
      <c r="M14" s="211" t="s">
        <v>92</v>
      </c>
      <c r="N14" s="212"/>
      <c r="O14" s="208"/>
      <c r="P14" s="206" t="s">
        <v>110</v>
      </c>
      <c r="Q14" s="208"/>
      <c r="R14" s="208"/>
      <c r="S14" s="208"/>
      <c r="T14" s="208"/>
      <c r="U14" s="213"/>
    </row>
    <row r="15" spans="1:21" ht="12.75">
      <c r="A15" s="152"/>
      <c r="B15" s="42"/>
      <c r="C15" s="36"/>
      <c r="D15" s="56" t="s">
        <v>15</v>
      </c>
      <c r="E15" s="350"/>
      <c r="F15" s="219"/>
      <c r="G15" s="56" t="s">
        <v>15</v>
      </c>
      <c r="H15" s="60"/>
      <c r="I15" s="350"/>
      <c r="J15" s="350"/>
      <c r="K15" s="219"/>
      <c r="L15" s="123"/>
      <c r="M15" s="56" t="s">
        <v>15</v>
      </c>
      <c r="N15" s="350"/>
      <c r="O15" s="219"/>
      <c r="P15" s="56" t="s">
        <v>15</v>
      </c>
      <c r="Q15" s="60"/>
      <c r="R15" s="350"/>
      <c r="S15" s="350"/>
      <c r="T15" s="219"/>
      <c r="U15" s="131"/>
    </row>
    <row r="16" spans="1:21" ht="25.5">
      <c r="A16" s="153"/>
      <c r="B16" s="154"/>
      <c r="C16" s="36"/>
      <c r="D16" s="395" t="s">
        <v>95</v>
      </c>
      <c r="E16" s="396" t="s">
        <v>23</v>
      </c>
      <c r="F16" s="396" t="s">
        <v>79</v>
      </c>
      <c r="G16" s="398" t="s">
        <v>135</v>
      </c>
      <c r="H16" s="397"/>
      <c r="I16" s="399" t="s">
        <v>136</v>
      </c>
      <c r="J16" s="87"/>
      <c r="K16" s="399" t="s">
        <v>137</v>
      </c>
      <c r="L16" s="54"/>
      <c r="M16" s="395" t="s">
        <v>95</v>
      </c>
      <c r="N16" s="396" t="s">
        <v>23</v>
      </c>
      <c r="O16" s="396" t="s">
        <v>79</v>
      </c>
      <c r="P16" s="398" t="s">
        <v>135</v>
      </c>
      <c r="Q16" s="397"/>
      <c r="R16" s="399" t="s">
        <v>136</v>
      </c>
      <c r="S16" s="87"/>
      <c r="T16" s="399" t="s">
        <v>137</v>
      </c>
      <c r="U16" s="58"/>
    </row>
    <row r="17" spans="1:21" ht="25.5">
      <c r="A17" s="479" t="s">
        <v>31</v>
      </c>
      <c r="B17" s="400" t="s">
        <v>28</v>
      </c>
      <c r="C17" s="51" t="s">
        <v>106</v>
      </c>
      <c r="D17" s="401" t="s">
        <v>36</v>
      </c>
      <c r="E17" s="401" t="s">
        <v>138</v>
      </c>
      <c r="F17" s="401" t="s">
        <v>139</v>
      </c>
      <c r="G17" s="401" t="s">
        <v>140</v>
      </c>
      <c r="H17" s="402" t="s">
        <v>141</v>
      </c>
      <c r="I17" s="401" t="s">
        <v>140</v>
      </c>
      <c r="J17" s="402" t="s">
        <v>141</v>
      </c>
      <c r="K17" s="401" t="s">
        <v>140</v>
      </c>
      <c r="L17" s="402" t="s">
        <v>141</v>
      </c>
      <c r="M17" s="401" t="s">
        <v>36</v>
      </c>
      <c r="N17" s="401" t="s">
        <v>138</v>
      </c>
      <c r="O17" s="401" t="s">
        <v>139</v>
      </c>
      <c r="P17" s="401" t="s">
        <v>140</v>
      </c>
      <c r="Q17" s="402" t="s">
        <v>141</v>
      </c>
      <c r="R17" s="401" t="s">
        <v>140</v>
      </c>
      <c r="S17" s="402" t="s">
        <v>141</v>
      </c>
      <c r="T17" s="401" t="s">
        <v>140</v>
      </c>
      <c r="U17" s="403" t="s">
        <v>141</v>
      </c>
    </row>
    <row r="18" spans="1:21" ht="12.75">
      <c r="A18" s="157" t="s">
        <v>50</v>
      </c>
      <c r="B18" s="82"/>
      <c r="C18" s="404" t="s">
        <v>142</v>
      </c>
      <c r="D18" s="405">
        <v>0</v>
      </c>
      <c r="E18" s="405">
        <v>0</v>
      </c>
      <c r="F18" s="405">
        <v>0</v>
      </c>
      <c r="G18" s="406">
        <v>0</v>
      </c>
      <c r="H18" s="407">
        <v>0</v>
      </c>
      <c r="I18" s="406">
        <v>0</v>
      </c>
      <c r="J18" s="407">
        <v>0</v>
      </c>
      <c r="K18" s="406">
        <v>0</v>
      </c>
      <c r="L18" s="408">
        <v>0</v>
      </c>
      <c r="M18" s="405">
        <v>0</v>
      </c>
      <c r="N18" s="405">
        <v>0</v>
      </c>
      <c r="O18" s="405">
        <v>0</v>
      </c>
      <c r="P18" s="406">
        <v>0</v>
      </c>
      <c r="Q18" s="407">
        <v>0</v>
      </c>
      <c r="R18" s="406">
        <v>0</v>
      </c>
      <c r="S18" s="407">
        <v>0</v>
      </c>
      <c r="T18" s="406">
        <v>0</v>
      </c>
      <c r="U18" s="409">
        <v>0</v>
      </c>
    </row>
    <row r="19" spans="1:21" ht="12.75">
      <c r="A19" s="98" t="s">
        <v>87</v>
      </c>
      <c r="B19" s="82"/>
      <c r="C19" s="410" t="s">
        <v>143</v>
      </c>
      <c r="D19" s="411">
        <v>0</v>
      </c>
      <c r="E19" s="411">
        <v>0</v>
      </c>
      <c r="F19" s="411">
        <v>0</v>
      </c>
      <c r="G19" s="412">
        <v>0</v>
      </c>
      <c r="H19" s="413">
        <v>0</v>
      </c>
      <c r="I19" s="412">
        <v>0</v>
      </c>
      <c r="J19" s="413">
        <v>0</v>
      </c>
      <c r="K19" s="412">
        <v>0</v>
      </c>
      <c r="L19" s="414">
        <v>0</v>
      </c>
      <c r="M19" s="411">
        <v>0</v>
      </c>
      <c r="N19" s="411">
        <v>0</v>
      </c>
      <c r="O19" s="411">
        <v>0</v>
      </c>
      <c r="P19" s="412">
        <v>0</v>
      </c>
      <c r="Q19" s="413">
        <v>0</v>
      </c>
      <c r="R19" s="412">
        <v>0</v>
      </c>
      <c r="S19" s="413">
        <v>0</v>
      </c>
      <c r="T19" s="412">
        <v>0</v>
      </c>
      <c r="U19" s="415">
        <v>0</v>
      </c>
    </row>
    <row r="20" spans="1:21" ht="12.75">
      <c r="A20" s="98" t="s">
        <v>144</v>
      </c>
      <c r="B20" s="82"/>
      <c r="C20" s="416" t="s">
        <v>145</v>
      </c>
      <c r="D20" s="417"/>
      <c r="E20" s="417"/>
      <c r="F20" s="418"/>
      <c r="G20" s="412">
        <v>0</v>
      </c>
      <c r="H20" s="413">
        <v>0</v>
      </c>
      <c r="I20" s="412">
        <v>0</v>
      </c>
      <c r="J20" s="413">
        <v>0</v>
      </c>
      <c r="K20" s="412">
        <v>0</v>
      </c>
      <c r="L20" s="414">
        <v>0</v>
      </c>
      <c r="M20" s="417"/>
      <c r="N20" s="417"/>
      <c r="O20" s="418"/>
      <c r="P20" s="412">
        <v>0</v>
      </c>
      <c r="Q20" s="413">
        <v>0</v>
      </c>
      <c r="R20" s="412">
        <v>0</v>
      </c>
      <c r="S20" s="413">
        <v>0</v>
      </c>
      <c r="T20" s="412">
        <v>0</v>
      </c>
      <c r="U20" s="415">
        <v>0</v>
      </c>
    </row>
    <row r="21" spans="1:21" ht="12.75">
      <c r="A21" s="98" t="s">
        <v>146</v>
      </c>
      <c r="B21" s="100" t="s">
        <v>49</v>
      </c>
      <c r="C21" s="419" t="s">
        <v>142</v>
      </c>
      <c r="D21" s="420">
        <v>0</v>
      </c>
      <c r="E21" s="420">
        <v>0</v>
      </c>
      <c r="F21" s="420">
        <v>0</v>
      </c>
      <c r="G21" s="421">
        <v>0</v>
      </c>
      <c r="H21" s="422">
        <v>0</v>
      </c>
      <c r="I21" s="421">
        <v>0</v>
      </c>
      <c r="J21" s="422">
        <v>0</v>
      </c>
      <c r="K21" s="421">
        <v>0</v>
      </c>
      <c r="L21" s="423">
        <v>0</v>
      </c>
      <c r="M21" s="420">
        <v>0</v>
      </c>
      <c r="N21" s="420">
        <v>0</v>
      </c>
      <c r="O21" s="420">
        <v>0</v>
      </c>
      <c r="P21" s="421">
        <v>0</v>
      </c>
      <c r="Q21" s="422">
        <v>0</v>
      </c>
      <c r="R21" s="421">
        <v>0</v>
      </c>
      <c r="S21" s="422">
        <v>0</v>
      </c>
      <c r="T21" s="421">
        <v>0</v>
      </c>
      <c r="U21" s="424">
        <v>0</v>
      </c>
    </row>
    <row r="22" spans="1:21" ht="12.75">
      <c r="A22" s="98" t="s">
        <v>53</v>
      </c>
      <c r="B22" s="123"/>
      <c r="C22" s="410" t="s">
        <v>143</v>
      </c>
      <c r="D22" s="411">
        <v>0</v>
      </c>
      <c r="E22" s="411">
        <v>0</v>
      </c>
      <c r="F22" s="411">
        <v>0</v>
      </c>
      <c r="G22" s="412">
        <v>0</v>
      </c>
      <c r="H22" s="413">
        <v>0</v>
      </c>
      <c r="I22" s="412">
        <v>0</v>
      </c>
      <c r="J22" s="413">
        <v>0</v>
      </c>
      <c r="K22" s="412">
        <v>0</v>
      </c>
      <c r="L22" s="414">
        <v>0</v>
      </c>
      <c r="M22" s="411">
        <v>0</v>
      </c>
      <c r="N22" s="411">
        <v>0</v>
      </c>
      <c r="O22" s="411">
        <v>0</v>
      </c>
      <c r="P22" s="412">
        <v>0</v>
      </c>
      <c r="Q22" s="413">
        <v>0</v>
      </c>
      <c r="R22" s="412">
        <v>0</v>
      </c>
      <c r="S22" s="413">
        <v>0</v>
      </c>
      <c r="T22" s="412">
        <v>0</v>
      </c>
      <c r="U22" s="415">
        <v>0</v>
      </c>
    </row>
    <row r="23" spans="1:21" ht="12.75">
      <c r="A23" s="157" t="s">
        <v>54</v>
      </c>
      <c r="B23" s="425"/>
      <c r="C23" s="404" t="s">
        <v>142</v>
      </c>
      <c r="D23" s="405">
        <v>0</v>
      </c>
      <c r="E23" s="405">
        <v>0</v>
      </c>
      <c r="F23" s="405">
        <v>0</v>
      </c>
      <c r="G23" s="406">
        <v>0</v>
      </c>
      <c r="H23" s="407">
        <v>0</v>
      </c>
      <c r="I23" s="406">
        <v>0</v>
      </c>
      <c r="J23" s="407">
        <v>0</v>
      </c>
      <c r="K23" s="406">
        <v>0</v>
      </c>
      <c r="L23" s="408">
        <v>0</v>
      </c>
      <c r="M23" s="405">
        <v>0</v>
      </c>
      <c r="N23" s="405">
        <v>0</v>
      </c>
      <c r="O23" s="405">
        <v>0</v>
      </c>
      <c r="P23" s="406">
        <v>0</v>
      </c>
      <c r="Q23" s="407">
        <v>0</v>
      </c>
      <c r="R23" s="406">
        <v>0</v>
      </c>
      <c r="S23" s="407">
        <v>0</v>
      </c>
      <c r="T23" s="406">
        <v>0</v>
      </c>
      <c r="U23" s="409">
        <v>0</v>
      </c>
    </row>
    <row r="24" spans="1:21" ht="12.75">
      <c r="A24" s="480" t="s">
        <v>147</v>
      </c>
      <c r="B24" s="123"/>
      <c r="C24" s="410" t="s">
        <v>143</v>
      </c>
      <c r="D24" s="411">
        <v>0</v>
      </c>
      <c r="E24" s="411">
        <v>0</v>
      </c>
      <c r="F24" s="411">
        <v>0</v>
      </c>
      <c r="G24" s="412">
        <v>0</v>
      </c>
      <c r="H24" s="413">
        <v>0</v>
      </c>
      <c r="I24" s="412">
        <v>0</v>
      </c>
      <c r="J24" s="413">
        <v>0</v>
      </c>
      <c r="K24" s="412">
        <v>0</v>
      </c>
      <c r="L24" s="414">
        <v>0</v>
      </c>
      <c r="M24" s="411">
        <v>0</v>
      </c>
      <c r="N24" s="411">
        <v>0</v>
      </c>
      <c r="O24" s="411">
        <v>0</v>
      </c>
      <c r="P24" s="412">
        <v>0</v>
      </c>
      <c r="Q24" s="413">
        <v>0</v>
      </c>
      <c r="R24" s="412">
        <v>0</v>
      </c>
      <c r="S24" s="413">
        <v>0</v>
      </c>
      <c r="T24" s="412">
        <v>0</v>
      </c>
      <c r="U24" s="415">
        <v>0</v>
      </c>
    </row>
    <row r="25" spans="1:21" ht="12.75">
      <c r="A25" s="98" t="s">
        <v>148</v>
      </c>
      <c r="B25" s="123"/>
      <c r="C25" s="416" t="s">
        <v>145</v>
      </c>
      <c r="D25" s="417"/>
      <c r="E25" s="417"/>
      <c r="F25" s="418"/>
      <c r="G25" s="412">
        <v>0</v>
      </c>
      <c r="H25" s="413">
        <v>0</v>
      </c>
      <c r="I25" s="412">
        <v>0</v>
      </c>
      <c r="J25" s="413">
        <v>0</v>
      </c>
      <c r="K25" s="412">
        <v>0</v>
      </c>
      <c r="L25" s="414">
        <v>0</v>
      </c>
      <c r="M25" s="417"/>
      <c r="N25" s="417"/>
      <c r="O25" s="418"/>
      <c r="P25" s="412">
        <v>0</v>
      </c>
      <c r="Q25" s="413">
        <v>0</v>
      </c>
      <c r="R25" s="412">
        <v>0</v>
      </c>
      <c r="S25" s="413">
        <v>0</v>
      </c>
      <c r="T25" s="412">
        <v>0</v>
      </c>
      <c r="U25" s="415">
        <v>0</v>
      </c>
    </row>
    <row r="26" spans="1:21" ht="12.75">
      <c r="A26" s="98" t="s">
        <v>149</v>
      </c>
      <c r="B26" s="100" t="s">
        <v>49</v>
      </c>
      <c r="C26" s="419" t="s">
        <v>142</v>
      </c>
      <c r="D26" s="420">
        <v>0</v>
      </c>
      <c r="E26" s="420">
        <v>0</v>
      </c>
      <c r="F26" s="420">
        <v>0</v>
      </c>
      <c r="G26" s="421">
        <v>0</v>
      </c>
      <c r="H26" s="422">
        <v>0</v>
      </c>
      <c r="I26" s="421">
        <v>0</v>
      </c>
      <c r="J26" s="422">
        <v>0</v>
      </c>
      <c r="K26" s="421">
        <v>0</v>
      </c>
      <c r="L26" s="423">
        <v>0</v>
      </c>
      <c r="M26" s="420">
        <v>0</v>
      </c>
      <c r="N26" s="420">
        <v>0</v>
      </c>
      <c r="O26" s="420">
        <v>0</v>
      </c>
      <c r="P26" s="421">
        <v>0</v>
      </c>
      <c r="Q26" s="422">
        <v>0</v>
      </c>
      <c r="R26" s="421">
        <v>0</v>
      </c>
      <c r="S26" s="422">
        <v>0</v>
      </c>
      <c r="T26" s="421">
        <v>0</v>
      </c>
      <c r="U26" s="424">
        <v>0</v>
      </c>
    </row>
    <row r="27" spans="1:21" ht="12.75">
      <c r="A27" s="98" t="s">
        <v>150</v>
      </c>
      <c r="B27" s="137"/>
      <c r="C27" s="410" t="s">
        <v>143</v>
      </c>
      <c r="D27" s="411">
        <v>0</v>
      </c>
      <c r="E27" s="411">
        <v>0</v>
      </c>
      <c r="F27" s="411">
        <v>0</v>
      </c>
      <c r="G27" s="412">
        <v>0</v>
      </c>
      <c r="H27" s="413">
        <v>0</v>
      </c>
      <c r="I27" s="412">
        <v>0</v>
      </c>
      <c r="J27" s="413">
        <v>0</v>
      </c>
      <c r="K27" s="412">
        <v>0</v>
      </c>
      <c r="L27" s="414">
        <v>0</v>
      </c>
      <c r="M27" s="411">
        <v>0</v>
      </c>
      <c r="N27" s="411">
        <v>0</v>
      </c>
      <c r="O27" s="411">
        <v>0</v>
      </c>
      <c r="P27" s="412">
        <v>0</v>
      </c>
      <c r="Q27" s="413">
        <v>0</v>
      </c>
      <c r="R27" s="412">
        <v>0</v>
      </c>
      <c r="S27" s="413">
        <v>0</v>
      </c>
      <c r="T27" s="412">
        <v>0</v>
      </c>
      <c r="U27" s="415">
        <v>0</v>
      </c>
    </row>
    <row r="28" spans="1:21" ht="12.75">
      <c r="A28" s="157" t="s">
        <v>151</v>
      </c>
      <c r="B28" s="82"/>
      <c r="C28" s="404" t="s">
        <v>142</v>
      </c>
      <c r="D28" s="405">
        <v>0</v>
      </c>
      <c r="E28" s="405">
        <v>0</v>
      </c>
      <c r="F28" s="405">
        <v>0</v>
      </c>
      <c r="G28" s="406">
        <v>0</v>
      </c>
      <c r="H28" s="407">
        <v>0</v>
      </c>
      <c r="I28" s="406">
        <v>0</v>
      </c>
      <c r="J28" s="407">
        <v>0</v>
      </c>
      <c r="K28" s="406">
        <v>0</v>
      </c>
      <c r="L28" s="408">
        <v>0</v>
      </c>
      <c r="M28" s="405">
        <v>0</v>
      </c>
      <c r="N28" s="405">
        <v>0</v>
      </c>
      <c r="O28" s="405">
        <v>0</v>
      </c>
      <c r="P28" s="406">
        <v>0</v>
      </c>
      <c r="Q28" s="407">
        <v>0</v>
      </c>
      <c r="R28" s="406">
        <v>0</v>
      </c>
      <c r="S28" s="407">
        <v>0</v>
      </c>
      <c r="T28" s="406">
        <v>0</v>
      </c>
      <c r="U28" s="409">
        <v>0</v>
      </c>
    </row>
    <row r="29" spans="1:21" ht="12.75">
      <c r="A29" s="98" t="s">
        <v>60</v>
      </c>
      <c r="B29" s="82"/>
      <c r="C29" s="410" t="s">
        <v>143</v>
      </c>
      <c r="D29" s="411">
        <v>0</v>
      </c>
      <c r="E29" s="411">
        <v>0</v>
      </c>
      <c r="F29" s="411">
        <v>0</v>
      </c>
      <c r="G29" s="412">
        <v>0</v>
      </c>
      <c r="H29" s="413">
        <v>0</v>
      </c>
      <c r="I29" s="412">
        <v>0</v>
      </c>
      <c r="J29" s="413">
        <v>0</v>
      </c>
      <c r="K29" s="412">
        <v>0</v>
      </c>
      <c r="L29" s="414">
        <v>0</v>
      </c>
      <c r="M29" s="411">
        <v>0</v>
      </c>
      <c r="N29" s="411">
        <v>0</v>
      </c>
      <c r="O29" s="411">
        <v>0</v>
      </c>
      <c r="P29" s="412">
        <v>0</v>
      </c>
      <c r="Q29" s="413">
        <v>0</v>
      </c>
      <c r="R29" s="412">
        <v>0</v>
      </c>
      <c r="S29" s="413">
        <v>0</v>
      </c>
      <c r="T29" s="412">
        <v>0</v>
      </c>
      <c r="U29" s="415">
        <v>0</v>
      </c>
    </row>
    <row r="30" spans="1:21" ht="12.75">
      <c r="A30" s="98"/>
      <c r="B30" s="82"/>
      <c r="C30" s="416" t="s">
        <v>145</v>
      </c>
      <c r="D30" s="417"/>
      <c r="E30" s="417"/>
      <c r="F30" s="418"/>
      <c r="G30" s="412">
        <v>0</v>
      </c>
      <c r="H30" s="413">
        <v>0</v>
      </c>
      <c r="I30" s="412">
        <v>0</v>
      </c>
      <c r="J30" s="413">
        <v>0</v>
      </c>
      <c r="K30" s="412">
        <v>0</v>
      </c>
      <c r="L30" s="414">
        <v>0</v>
      </c>
      <c r="M30" s="417"/>
      <c r="N30" s="417"/>
      <c r="O30" s="418"/>
      <c r="P30" s="412">
        <v>0</v>
      </c>
      <c r="Q30" s="413">
        <v>0</v>
      </c>
      <c r="R30" s="412">
        <v>0</v>
      </c>
      <c r="S30" s="413">
        <v>0</v>
      </c>
      <c r="T30" s="412">
        <v>0</v>
      </c>
      <c r="U30" s="415">
        <v>0</v>
      </c>
    </row>
    <row r="31" spans="1:21" ht="12.75">
      <c r="A31" s="98"/>
      <c r="B31" s="100" t="s">
        <v>49</v>
      </c>
      <c r="C31" s="419" t="s">
        <v>142</v>
      </c>
      <c r="D31" s="420">
        <v>0</v>
      </c>
      <c r="E31" s="420">
        <v>0</v>
      </c>
      <c r="F31" s="420">
        <v>0</v>
      </c>
      <c r="G31" s="421">
        <v>0</v>
      </c>
      <c r="H31" s="422">
        <v>0</v>
      </c>
      <c r="I31" s="421">
        <v>0</v>
      </c>
      <c r="J31" s="422">
        <v>0</v>
      </c>
      <c r="K31" s="421">
        <v>0</v>
      </c>
      <c r="L31" s="423">
        <v>0</v>
      </c>
      <c r="M31" s="420">
        <v>0</v>
      </c>
      <c r="N31" s="420">
        <v>0</v>
      </c>
      <c r="O31" s="420">
        <v>0</v>
      </c>
      <c r="P31" s="421">
        <v>0</v>
      </c>
      <c r="Q31" s="422">
        <v>0</v>
      </c>
      <c r="R31" s="421">
        <v>0</v>
      </c>
      <c r="S31" s="422">
        <v>0</v>
      </c>
      <c r="T31" s="421">
        <v>0</v>
      </c>
      <c r="U31" s="424">
        <v>0</v>
      </c>
    </row>
    <row r="32" spans="1:21" ht="12.75">
      <c r="A32" s="98"/>
      <c r="B32" s="123"/>
      <c r="C32" s="410" t="s">
        <v>143</v>
      </c>
      <c r="D32" s="411">
        <v>0</v>
      </c>
      <c r="E32" s="411">
        <v>0</v>
      </c>
      <c r="F32" s="411">
        <v>0</v>
      </c>
      <c r="G32" s="412">
        <v>0</v>
      </c>
      <c r="H32" s="413">
        <v>0</v>
      </c>
      <c r="I32" s="412">
        <v>0</v>
      </c>
      <c r="J32" s="413">
        <v>0</v>
      </c>
      <c r="K32" s="412">
        <v>0</v>
      </c>
      <c r="L32" s="414">
        <v>0</v>
      </c>
      <c r="M32" s="411">
        <v>0</v>
      </c>
      <c r="N32" s="411">
        <v>0</v>
      </c>
      <c r="O32" s="411">
        <v>0</v>
      </c>
      <c r="P32" s="412">
        <v>0</v>
      </c>
      <c r="Q32" s="413">
        <v>0</v>
      </c>
      <c r="R32" s="412">
        <v>0</v>
      </c>
      <c r="S32" s="413">
        <v>0</v>
      </c>
      <c r="T32" s="412">
        <v>0</v>
      </c>
      <c r="U32" s="415">
        <v>0</v>
      </c>
    </row>
    <row r="33" spans="1:21" ht="12.75">
      <c r="A33" s="157" t="s">
        <v>61</v>
      </c>
      <c r="B33" s="425"/>
      <c r="C33" s="404" t="s">
        <v>142</v>
      </c>
      <c r="D33" s="405">
        <v>0</v>
      </c>
      <c r="E33" s="405">
        <v>0</v>
      </c>
      <c r="F33" s="405">
        <v>0</v>
      </c>
      <c r="G33" s="406">
        <v>0</v>
      </c>
      <c r="H33" s="407">
        <v>0</v>
      </c>
      <c r="I33" s="406">
        <v>0</v>
      </c>
      <c r="J33" s="407">
        <v>0</v>
      </c>
      <c r="K33" s="406">
        <v>0</v>
      </c>
      <c r="L33" s="408">
        <v>0</v>
      </c>
      <c r="M33" s="405">
        <v>0</v>
      </c>
      <c r="N33" s="405">
        <v>0</v>
      </c>
      <c r="O33" s="405">
        <v>0</v>
      </c>
      <c r="P33" s="406">
        <v>0</v>
      </c>
      <c r="Q33" s="407">
        <v>0</v>
      </c>
      <c r="R33" s="406">
        <v>0</v>
      </c>
      <c r="S33" s="407">
        <v>0</v>
      </c>
      <c r="T33" s="406">
        <v>0</v>
      </c>
      <c r="U33" s="409">
        <v>0</v>
      </c>
    </row>
    <row r="34" spans="1:21" ht="12.75">
      <c r="A34" s="152"/>
      <c r="B34" s="123"/>
      <c r="C34" s="410" t="s">
        <v>143</v>
      </c>
      <c r="D34" s="411">
        <v>0</v>
      </c>
      <c r="E34" s="411">
        <v>0</v>
      </c>
      <c r="F34" s="411">
        <v>0</v>
      </c>
      <c r="G34" s="412">
        <v>0</v>
      </c>
      <c r="H34" s="413">
        <v>0</v>
      </c>
      <c r="I34" s="412">
        <v>0</v>
      </c>
      <c r="J34" s="413">
        <v>0</v>
      </c>
      <c r="K34" s="412">
        <v>0</v>
      </c>
      <c r="L34" s="414">
        <v>0</v>
      </c>
      <c r="M34" s="411">
        <v>0</v>
      </c>
      <c r="N34" s="411">
        <v>0</v>
      </c>
      <c r="O34" s="411">
        <v>0</v>
      </c>
      <c r="P34" s="412">
        <v>0</v>
      </c>
      <c r="Q34" s="413">
        <v>0</v>
      </c>
      <c r="R34" s="412">
        <v>0</v>
      </c>
      <c r="S34" s="413">
        <v>0</v>
      </c>
      <c r="T34" s="412">
        <v>0</v>
      </c>
      <c r="U34" s="415">
        <v>0</v>
      </c>
    </row>
    <row r="35" spans="1:21" ht="12.75">
      <c r="A35" s="152"/>
      <c r="B35" s="123"/>
      <c r="C35" s="416" t="s">
        <v>145</v>
      </c>
      <c r="D35" s="417"/>
      <c r="E35" s="417"/>
      <c r="F35" s="418"/>
      <c r="G35" s="412">
        <v>0</v>
      </c>
      <c r="H35" s="413">
        <v>0</v>
      </c>
      <c r="I35" s="412">
        <v>0</v>
      </c>
      <c r="J35" s="413">
        <v>0</v>
      </c>
      <c r="K35" s="412">
        <v>0</v>
      </c>
      <c r="L35" s="414">
        <v>0</v>
      </c>
      <c r="M35" s="417"/>
      <c r="N35" s="417"/>
      <c r="O35" s="418"/>
      <c r="P35" s="412">
        <v>0</v>
      </c>
      <c r="Q35" s="413">
        <v>0</v>
      </c>
      <c r="R35" s="412">
        <v>0</v>
      </c>
      <c r="S35" s="413">
        <v>0</v>
      </c>
      <c r="T35" s="412">
        <v>0</v>
      </c>
      <c r="U35" s="415">
        <v>0</v>
      </c>
    </row>
    <row r="36" spans="1:21" ht="12.75">
      <c r="A36" s="152"/>
      <c r="B36" s="100" t="s">
        <v>49</v>
      </c>
      <c r="C36" s="419" t="s">
        <v>142</v>
      </c>
      <c r="D36" s="420">
        <v>0</v>
      </c>
      <c r="E36" s="420">
        <v>0</v>
      </c>
      <c r="F36" s="420">
        <v>0</v>
      </c>
      <c r="G36" s="421">
        <v>0</v>
      </c>
      <c r="H36" s="422">
        <v>0</v>
      </c>
      <c r="I36" s="421">
        <v>0</v>
      </c>
      <c r="J36" s="422">
        <v>0</v>
      </c>
      <c r="K36" s="421">
        <v>0</v>
      </c>
      <c r="L36" s="423">
        <v>0</v>
      </c>
      <c r="M36" s="420">
        <v>0</v>
      </c>
      <c r="N36" s="420">
        <v>0</v>
      </c>
      <c r="O36" s="420">
        <v>0</v>
      </c>
      <c r="P36" s="421">
        <v>0</v>
      </c>
      <c r="Q36" s="422">
        <v>0</v>
      </c>
      <c r="R36" s="421">
        <v>0</v>
      </c>
      <c r="S36" s="422">
        <v>0</v>
      </c>
      <c r="T36" s="421">
        <v>0</v>
      </c>
      <c r="U36" s="424">
        <v>0</v>
      </c>
    </row>
    <row r="37" spans="1:21" ht="12.75">
      <c r="A37" s="152"/>
      <c r="B37" s="137"/>
      <c r="C37" s="410" t="s">
        <v>143</v>
      </c>
      <c r="D37" s="411">
        <v>0</v>
      </c>
      <c r="E37" s="411">
        <v>0</v>
      </c>
      <c r="F37" s="411">
        <v>0</v>
      </c>
      <c r="G37" s="412">
        <v>0</v>
      </c>
      <c r="H37" s="413">
        <v>0</v>
      </c>
      <c r="I37" s="412">
        <v>0</v>
      </c>
      <c r="J37" s="413">
        <v>0</v>
      </c>
      <c r="K37" s="412">
        <v>0</v>
      </c>
      <c r="L37" s="414">
        <v>0</v>
      </c>
      <c r="M37" s="411">
        <v>0</v>
      </c>
      <c r="N37" s="411">
        <v>0</v>
      </c>
      <c r="O37" s="411">
        <v>0</v>
      </c>
      <c r="P37" s="412">
        <v>0</v>
      </c>
      <c r="Q37" s="413">
        <v>0</v>
      </c>
      <c r="R37" s="412">
        <v>0</v>
      </c>
      <c r="S37" s="413">
        <v>0</v>
      </c>
      <c r="T37" s="412">
        <v>0</v>
      </c>
      <c r="U37" s="415">
        <v>0</v>
      </c>
    </row>
    <row r="38" spans="1:21" ht="12.75">
      <c r="A38" s="157" t="s">
        <v>62</v>
      </c>
      <c r="B38" s="82"/>
      <c r="C38" s="404" t="s">
        <v>142</v>
      </c>
      <c r="D38" s="405">
        <v>0</v>
      </c>
      <c r="E38" s="405">
        <v>0</v>
      </c>
      <c r="F38" s="405">
        <v>0</v>
      </c>
      <c r="G38" s="406">
        <v>0</v>
      </c>
      <c r="H38" s="407">
        <v>0</v>
      </c>
      <c r="I38" s="406">
        <v>0</v>
      </c>
      <c r="J38" s="407">
        <v>0</v>
      </c>
      <c r="K38" s="406">
        <v>0</v>
      </c>
      <c r="L38" s="408">
        <v>0</v>
      </c>
      <c r="M38" s="405">
        <v>0</v>
      </c>
      <c r="N38" s="405">
        <v>0</v>
      </c>
      <c r="O38" s="405">
        <v>0</v>
      </c>
      <c r="P38" s="406">
        <v>0</v>
      </c>
      <c r="Q38" s="407">
        <v>0</v>
      </c>
      <c r="R38" s="406">
        <v>0</v>
      </c>
      <c r="S38" s="407">
        <v>0</v>
      </c>
      <c r="T38" s="406">
        <v>0</v>
      </c>
      <c r="U38" s="409">
        <v>0</v>
      </c>
    </row>
    <row r="39" spans="1:21" ht="12.75">
      <c r="A39" s="152"/>
      <c r="B39" s="82"/>
      <c r="C39" s="410" t="s">
        <v>143</v>
      </c>
      <c r="D39" s="411">
        <v>0</v>
      </c>
      <c r="E39" s="411">
        <v>0</v>
      </c>
      <c r="F39" s="411">
        <v>0</v>
      </c>
      <c r="G39" s="412">
        <v>0</v>
      </c>
      <c r="H39" s="413">
        <v>0</v>
      </c>
      <c r="I39" s="412">
        <v>0</v>
      </c>
      <c r="J39" s="413">
        <v>0</v>
      </c>
      <c r="K39" s="412">
        <v>0</v>
      </c>
      <c r="L39" s="414">
        <v>0</v>
      </c>
      <c r="M39" s="411">
        <v>0</v>
      </c>
      <c r="N39" s="411">
        <v>0</v>
      </c>
      <c r="O39" s="411">
        <v>0</v>
      </c>
      <c r="P39" s="412">
        <v>0</v>
      </c>
      <c r="Q39" s="413">
        <v>0</v>
      </c>
      <c r="R39" s="412">
        <v>0</v>
      </c>
      <c r="S39" s="413">
        <v>0</v>
      </c>
      <c r="T39" s="412">
        <v>0</v>
      </c>
      <c r="U39" s="415">
        <v>0</v>
      </c>
    </row>
    <row r="40" spans="1:21" ht="12.75">
      <c r="A40" s="152"/>
      <c r="B40" s="82"/>
      <c r="C40" s="416" t="s">
        <v>145</v>
      </c>
      <c r="D40" s="317"/>
      <c r="E40" s="317"/>
      <c r="F40" s="426"/>
      <c r="G40" s="412">
        <v>0</v>
      </c>
      <c r="H40" s="413">
        <v>0</v>
      </c>
      <c r="I40" s="412">
        <v>0</v>
      </c>
      <c r="J40" s="413">
        <v>0</v>
      </c>
      <c r="K40" s="412">
        <v>0</v>
      </c>
      <c r="L40" s="414">
        <v>0</v>
      </c>
      <c r="M40" s="317"/>
      <c r="N40" s="317"/>
      <c r="O40" s="426"/>
      <c r="P40" s="412">
        <v>0</v>
      </c>
      <c r="Q40" s="413">
        <v>0</v>
      </c>
      <c r="R40" s="412">
        <v>0</v>
      </c>
      <c r="S40" s="413">
        <v>0</v>
      </c>
      <c r="T40" s="412">
        <v>0</v>
      </c>
      <c r="U40" s="415">
        <v>0</v>
      </c>
    </row>
    <row r="41" spans="1:21" ht="12.75">
      <c r="A41" s="152"/>
      <c r="B41" s="100" t="s">
        <v>49</v>
      </c>
      <c r="C41" s="419" t="s">
        <v>142</v>
      </c>
      <c r="D41" s="420">
        <v>0</v>
      </c>
      <c r="E41" s="420">
        <v>0</v>
      </c>
      <c r="F41" s="420">
        <v>0</v>
      </c>
      <c r="G41" s="421">
        <v>0</v>
      </c>
      <c r="H41" s="422">
        <v>0</v>
      </c>
      <c r="I41" s="421">
        <v>0</v>
      </c>
      <c r="J41" s="422">
        <v>0</v>
      </c>
      <c r="K41" s="421">
        <v>0</v>
      </c>
      <c r="L41" s="423">
        <v>0</v>
      </c>
      <c r="M41" s="420">
        <v>0</v>
      </c>
      <c r="N41" s="420">
        <v>0</v>
      </c>
      <c r="O41" s="420">
        <v>0</v>
      </c>
      <c r="P41" s="421">
        <v>0</v>
      </c>
      <c r="Q41" s="422">
        <v>0</v>
      </c>
      <c r="R41" s="421">
        <v>0</v>
      </c>
      <c r="S41" s="422">
        <v>0</v>
      </c>
      <c r="T41" s="421">
        <v>0</v>
      </c>
      <c r="U41" s="424">
        <v>0</v>
      </c>
    </row>
    <row r="42" spans="1:21" ht="13.5" thickBot="1">
      <c r="A42" s="481"/>
      <c r="B42" s="123"/>
      <c r="C42" s="410" t="s">
        <v>143</v>
      </c>
      <c r="D42" s="411">
        <v>0</v>
      </c>
      <c r="E42" s="411">
        <v>0</v>
      </c>
      <c r="F42" s="411">
        <v>0</v>
      </c>
      <c r="G42" s="412">
        <v>0</v>
      </c>
      <c r="H42" s="413">
        <v>0</v>
      </c>
      <c r="I42" s="412">
        <v>0</v>
      </c>
      <c r="J42" s="413">
        <v>0</v>
      </c>
      <c r="K42" s="412">
        <v>0</v>
      </c>
      <c r="L42" s="414">
        <v>0</v>
      </c>
      <c r="M42" s="411">
        <v>0</v>
      </c>
      <c r="N42" s="411">
        <v>0</v>
      </c>
      <c r="O42" s="411">
        <v>0</v>
      </c>
      <c r="P42" s="412">
        <v>0</v>
      </c>
      <c r="Q42" s="413">
        <v>0</v>
      </c>
      <c r="R42" s="412">
        <v>0</v>
      </c>
      <c r="S42" s="413">
        <v>0</v>
      </c>
      <c r="T42" s="412">
        <v>0</v>
      </c>
      <c r="U42" s="415">
        <v>0</v>
      </c>
    </row>
    <row r="43" spans="1:21" ht="12.75">
      <c r="A43" s="162" t="s">
        <v>65</v>
      </c>
      <c r="B43" s="125"/>
      <c r="C43" s="427" t="s">
        <v>142</v>
      </c>
      <c r="D43" s="305">
        <f>D18+D23+D28+D33+D38</f>
        <v>0</v>
      </c>
      <c r="E43" s="305">
        <f>E18+E23+E28+E33+E38</f>
        <v>0</v>
      </c>
      <c r="F43" s="305">
        <f>F18+F23+F28+F33+F38</f>
        <v>0</v>
      </c>
      <c r="G43" s="428">
        <f aca="true" t="shared" si="0" ref="G43:L47">G18+G23+G28+G33+G38</f>
        <v>0</v>
      </c>
      <c r="H43" s="429">
        <f t="shared" si="0"/>
        <v>0</v>
      </c>
      <c r="I43" s="428">
        <f t="shared" si="0"/>
        <v>0</v>
      </c>
      <c r="J43" s="429">
        <f t="shared" si="0"/>
        <v>0</v>
      </c>
      <c r="K43" s="428">
        <f t="shared" si="0"/>
        <v>0</v>
      </c>
      <c r="L43" s="430">
        <f t="shared" si="0"/>
        <v>0</v>
      </c>
      <c r="M43" s="305">
        <f aca="true" t="shared" si="1" ref="M43:O44">M18+M23+M28+M33+M38</f>
        <v>0</v>
      </c>
      <c r="N43" s="305">
        <f t="shared" si="1"/>
        <v>0</v>
      </c>
      <c r="O43" s="305">
        <f t="shared" si="1"/>
        <v>0</v>
      </c>
      <c r="P43" s="428">
        <f aca="true" t="shared" si="2" ref="P43:U47">P18+P23+P28+P33+P38</f>
        <v>0</v>
      </c>
      <c r="Q43" s="429">
        <f t="shared" si="2"/>
        <v>0</v>
      </c>
      <c r="R43" s="428">
        <f t="shared" si="2"/>
        <v>0</v>
      </c>
      <c r="S43" s="429">
        <f t="shared" si="2"/>
        <v>0</v>
      </c>
      <c r="T43" s="428">
        <f t="shared" si="2"/>
        <v>0</v>
      </c>
      <c r="U43" s="431">
        <f t="shared" si="2"/>
        <v>0</v>
      </c>
    </row>
    <row r="44" spans="1:21" ht="12.75">
      <c r="A44" s="164"/>
      <c r="B44" s="82"/>
      <c r="C44" s="410" t="s">
        <v>143</v>
      </c>
      <c r="D44" s="307">
        <f>D19+D24+D29+D34+D39</f>
        <v>0</v>
      </c>
      <c r="E44" s="432">
        <f aca="true" t="shared" si="3" ref="E44:F46">E19+E24+E29+E34+E39</f>
        <v>0</v>
      </c>
      <c r="F44" s="307">
        <f t="shared" si="3"/>
        <v>0</v>
      </c>
      <c r="G44" s="309">
        <f t="shared" si="0"/>
        <v>0</v>
      </c>
      <c r="H44" s="433">
        <f t="shared" si="0"/>
        <v>0</v>
      </c>
      <c r="I44" s="309">
        <f t="shared" si="0"/>
        <v>0</v>
      </c>
      <c r="J44" s="433">
        <f t="shared" si="0"/>
        <v>0</v>
      </c>
      <c r="K44" s="309">
        <f t="shared" si="0"/>
        <v>0</v>
      </c>
      <c r="L44" s="434">
        <f t="shared" si="0"/>
        <v>0</v>
      </c>
      <c r="M44" s="307">
        <f t="shared" si="1"/>
        <v>0</v>
      </c>
      <c r="N44" s="432">
        <f t="shared" si="1"/>
        <v>0</v>
      </c>
      <c r="O44" s="307">
        <f t="shared" si="1"/>
        <v>0</v>
      </c>
      <c r="P44" s="309">
        <f t="shared" si="2"/>
        <v>0</v>
      </c>
      <c r="Q44" s="433">
        <f t="shared" si="2"/>
        <v>0</v>
      </c>
      <c r="R44" s="309">
        <f t="shared" si="2"/>
        <v>0</v>
      </c>
      <c r="S44" s="433">
        <f t="shared" si="2"/>
        <v>0</v>
      </c>
      <c r="T44" s="309">
        <f t="shared" si="2"/>
        <v>0</v>
      </c>
      <c r="U44" s="435">
        <f t="shared" si="2"/>
        <v>0</v>
      </c>
    </row>
    <row r="45" spans="1:21" ht="12.75">
      <c r="A45" s="164"/>
      <c r="B45" s="82"/>
      <c r="C45" s="416" t="s">
        <v>145</v>
      </c>
      <c r="D45" s="317"/>
      <c r="E45" s="418"/>
      <c r="F45" s="436"/>
      <c r="G45" s="437">
        <f t="shared" si="0"/>
        <v>0</v>
      </c>
      <c r="H45" s="438">
        <f t="shared" si="0"/>
        <v>0</v>
      </c>
      <c r="I45" s="437">
        <f t="shared" si="0"/>
        <v>0</v>
      </c>
      <c r="J45" s="438">
        <f t="shared" si="0"/>
        <v>0</v>
      </c>
      <c r="K45" s="437">
        <f t="shared" si="0"/>
        <v>0</v>
      </c>
      <c r="L45" s="439">
        <f t="shared" si="0"/>
        <v>0</v>
      </c>
      <c r="M45" s="317"/>
      <c r="N45" s="418"/>
      <c r="O45" s="436"/>
      <c r="P45" s="437">
        <f t="shared" si="2"/>
        <v>0</v>
      </c>
      <c r="Q45" s="438">
        <f t="shared" si="2"/>
        <v>0</v>
      </c>
      <c r="R45" s="437">
        <f t="shared" si="2"/>
        <v>0</v>
      </c>
      <c r="S45" s="438">
        <f t="shared" si="2"/>
        <v>0</v>
      </c>
      <c r="T45" s="437">
        <f t="shared" si="2"/>
        <v>0</v>
      </c>
      <c r="U45" s="440">
        <f t="shared" si="2"/>
        <v>0</v>
      </c>
    </row>
    <row r="46" spans="1:21" ht="12.75">
      <c r="A46" s="164"/>
      <c r="B46" s="100" t="s">
        <v>49</v>
      </c>
      <c r="C46" s="419" t="s">
        <v>142</v>
      </c>
      <c r="D46" s="441">
        <f>D21+D26+D31+D36+D41</f>
        <v>0</v>
      </c>
      <c r="E46" s="441">
        <f t="shared" si="3"/>
        <v>0</v>
      </c>
      <c r="F46" s="441">
        <f t="shared" si="3"/>
        <v>0</v>
      </c>
      <c r="G46" s="309">
        <f t="shared" si="0"/>
        <v>0</v>
      </c>
      <c r="H46" s="433">
        <f t="shared" si="0"/>
        <v>0</v>
      </c>
      <c r="I46" s="309">
        <f t="shared" si="0"/>
        <v>0</v>
      </c>
      <c r="J46" s="433">
        <f t="shared" si="0"/>
        <v>0</v>
      </c>
      <c r="K46" s="309">
        <f t="shared" si="0"/>
        <v>0</v>
      </c>
      <c r="L46" s="434">
        <f t="shared" si="0"/>
        <v>0</v>
      </c>
      <c r="M46" s="441">
        <f aca="true" t="shared" si="4" ref="M46:O47">M21+M26+M31+M36+M41</f>
        <v>0</v>
      </c>
      <c r="N46" s="441">
        <f t="shared" si="4"/>
        <v>0</v>
      </c>
      <c r="O46" s="441">
        <f t="shared" si="4"/>
        <v>0</v>
      </c>
      <c r="P46" s="309">
        <f t="shared" si="2"/>
        <v>0</v>
      </c>
      <c r="Q46" s="433">
        <f t="shared" si="2"/>
        <v>0</v>
      </c>
      <c r="R46" s="309">
        <f t="shared" si="2"/>
        <v>0</v>
      </c>
      <c r="S46" s="433">
        <f t="shared" si="2"/>
        <v>0</v>
      </c>
      <c r="T46" s="309">
        <f t="shared" si="2"/>
        <v>0</v>
      </c>
      <c r="U46" s="435">
        <f t="shared" si="2"/>
        <v>0</v>
      </c>
    </row>
    <row r="47" spans="1:21" ht="12.75">
      <c r="A47" s="164"/>
      <c r="B47" s="123"/>
      <c r="C47" s="410" t="s">
        <v>143</v>
      </c>
      <c r="D47" s="307">
        <f>D22+D27+D32+D37+D42</f>
        <v>0</v>
      </c>
      <c r="E47" s="442">
        <f>E22+E27+E32+E37+E42</f>
        <v>0</v>
      </c>
      <c r="F47" s="307">
        <f>F22+F27+F32+F37+F42</f>
        <v>0</v>
      </c>
      <c r="G47" s="312">
        <f t="shared" si="0"/>
        <v>0</v>
      </c>
      <c r="H47" s="443">
        <f t="shared" si="0"/>
        <v>0</v>
      </c>
      <c r="I47" s="312">
        <f t="shared" si="0"/>
        <v>0</v>
      </c>
      <c r="J47" s="443">
        <f t="shared" si="0"/>
        <v>0</v>
      </c>
      <c r="K47" s="312">
        <f t="shared" si="0"/>
        <v>0</v>
      </c>
      <c r="L47" s="444">
        <f t="shared" si="0"/>
        <v>0</v>
      </c>
      <c r="M47" s="307">
        <f t="shared" si="4"/>
        <v>0</v>
      </c>
      <c r="N47" s="442">
        <f t="shared" si="4"/>
        <v>0</v>
      </c>
      <c r="O47" s="307">
        <f t="shared" si="4"/>
        <v>0</v>
      </c>
      <c r="P47" s="312">
        <f t="shared" si="2"/>
        <v>0</v>
      </c>
      <c r="Q47" s="443">
        <f t="shared" si="2"/>
        <v>0</v>
      </c>
      <c r="R47" s="312">
        <f t="shared" si="2"/>
        <v>0</v>
      </c>
      <c r="S47" s="443">
        <f t="shared" si="2"/>
        <v>0</v>
      </c>
      <c r="T47" s="312">
        <f t="shared" si="2"/>
        <v>0</v>
      </c>
      <c r="U47" s="445">
        <f t="shared" si="2"/>
        <v>0</v>
      </c>
    </row>
    <row r="48" spans="1:21" ht="13.5" thickBot="1">
      <c r="A48" s="481"/>
      <c r="B48" s="214"/>
      <c r="C48" s="446" t="s">
        <v>74</v>
      </c>
      <c r="D48" s="447">
        <f>D43+D44+D46+D47</f>
        <v>0</v>
      </c>
      <c r="E48" s="447">
        <f>E43+E44+E46+E47</f>
        <v>0</v>
      </c>
      <c r="F48" s="447">
        <f>F43+F44+F46+F47</f>
        <v>0</v>
      </c>
      <c r="G48" s="448">
        <f aca="true" t="shared" si="5" ref="G48:L48">G43+G44+G45+G46+G47</f>
        <v>0</v>
      </c>
      <c r="H48" s="449">
        <f t="shared" si="5"/>
        <v>0</v>
      </c>
      <c r="I48" s="448">
        <f t="shared" si="5"/>
        <v>0</v>
      </c>
      <c r="J48" s="449">
        <f t="shared" si="5"/>
        <v>0</v>
      </c>
      <c r="K48" s="448">
        <f t="shared" si="5"/>
        <v>0</v>
      </c>
      <c r="L48" s="449">
        <f t="shared" si="5"/>
        <v>0</v>
      </c>
      <c r="M48" s="447">
        <f>M43+M44+M46+M47</f>
        <v>0</v>
      </c>
      <c r="N48" s="447">
        <f>N43+N44+N46+N47</f>
        <v>0</v>
      </c>
      <c r="O48" s="447">
        <f>O43+O44+O46+O47</f>
        <v>0</v>
      </c>
      <c r="P48" s="448">
        <f aca="true" t="shared" si="6" ref="P48:U48">P43+P44+P45+P46+P47</f>
        <v>0</v>
      </c>
      <c r="Q48" s="449">
        <f t="shared" si="6"/>
        <v>0</v>
      </c>
      <c r="R48" s="448">
        <f t="shared" si="6"/>
        <v>0</v>
      </c>
      <c r="S48" s="449">
        <f t="shared" si="6"/>
        <v>0</v>
      </c>
      <c r="T48" s="448">
        <f t="shared" si="6"/>
        <v>0</v>
      </c>
      <c r="U48" s="450">
        <f t="shared" si="6"/>
        <v>0</v>
      </c>
    </row>
  </sheetData>
  <sheetProtection/>
  <conditionalFormatting sqref="P18:U42 M18:O19 M21:O24 M26:O29 M31:O34 M36:O39 M41:O42">
    <cfRule type="cellIs" priority="1" dxfId="0" operator="lessThan" stopIfTrue="1">
      <formula>0</formula>
    </cfRule>
    <cfRule type="cellIs" priority="2" dxfId="0" operator="notEqual" stopIfTrue="1">
      <formula>ROUND(M18,2)</formula>
    </cfRule>
    <cfRule type="expression" priority="3" dxfId="0" stopIfTrue="1">
      <formula>M18&gt;D18</formula>
    </cfRule>
  </conditionalFormatting>
  <conditionalFormatting sqref="D18:F19 D21:F22 G18:L22">
    <cfRule type="cellIs" priority="4" dxfId="0" operator="lessThan" stopIfTrue="1">
      <formula>0</formula>
    </cfRule>
    <cfRule type="cellIs" priority="5" dxfId="0" operator="notEqual" stopIfTrue="1">
      <formula>ROUND(D18,2)</formula>
    </cfRule>
    <cfRule type="expression" priority="6" dxfId="0" stopIfTrue="1">
      <formula>D$92&lt;&gt;""</formula>
    </cfRule>
  </conditionalFormatting>
  <conditionalFormatting sqref="D23:F24 D26:F27 G23:L27">
    <cfRule type="cellIs" priority="7" dxfId="0" operator="lessThan" stopIfTrue="1">
      <formula>0</formula>
    </cfRule>
    <cfRule type="cellIs" priority="8" dxfId="0" operator="notEqual" stopIfTrue="1">
      <formula>ROUND(D23,2)</formula>
    </cfRule>
    <cfRule type="expression" priority="9" dxfId="0" stopIfTrue="1">
      <formula>D$93&lt;&gt;""</formula>
    </cfRule>
  </conditionalFormatting>
  <conditionalFormatting sqref="D28:F29 D31:F32 G28:L32">
    <cfRule type="cellIs" priority="10" dxfId="0" operator="lessThan" stopIfTrue="1">
      <formula>0</formula>
    </cfRule>
    <cfRule type="cellIs" priority="11" dxfId="0" operator="notEqual" stopIfTrue="1">
      <formula>ROUND(D28,2)</formula>
    </cfRule>
    <cfRule type="expression" priority="12" dxfId="0" stopIfTrue="1">
      <formula>D$94&lt;&gt;""</formula>
    </cfRule>
  </conditionalFormatting>
  <conditionalFormatting sqref="D33:F34 D36:F37 G33:L37">
    <cfRule type="cellIs" priority="13" dxfId="0" operator="lessThan" stopIfTrue="1">
      <formula>0</formula>
    </cfRule>
    <cfRule type="cellIs" priority="14" dxfId="0" operator="notEqual" stopIfTrue="1">
      <formula>ROUND(D33,2)</formula>
    </cfRule>
    <cfRule type="expression" priority="15" dxfId="0" stopIfTrue="1">
      <formula>D$95&lt;&gt;""</formula>
    </cfRule>
  </conditionalFormatting>
  <conditionalFormatting sqref="D38:F39 D41:F42 G38:L42">
    <cfRule type="cellIs" priority="16" dxfId="0" operator="lessThan" stopIfTrue="1">
      <formula>0</formula>
    </cfRule>
    <cfRule type="cellIs" priority="17" dxfId="0" operator="notEqual" stopIfTrue="1">
      <formula>ROUND(D38,2)</formula>
    </cfRule>
    <cfRule type="expression" priority="18" dxfId="0" stopIfTrue="1">
      <formula>D$96&lt;&gt;""</formula>
    </cfRule>
  </conditionalFormatting>
  <conditionalFormatting sqref="D43:G48 I43:I48 K43:K48 M43:P48 R43:R48 T43:T48">
    <cfRule type="cellIs" priority="19" dxfId="0" operator="notEqual" stopIfTrue="1">
      <formula>TRUNC(D43)</formula>
    </cfRule>
    <cfRule type="expression" priority="20" dxfId="0" stopIfTrue="1">
      <formula>D101&lt;&gt;""</formula>
    </cfRule>
    <cfRule type="cellIs" priority="21" dxfId="0" operator="lessThan" stopIfTrue="1">
      <formula>0</formula>
    </cfRule>
  </conditionalFormatting>
  <conditionalFormatting sqref="H43:H48 J43:J48 L43:L48 Q43:Q48 S43:S48 U43:U48">
    <cfRule type="cellIs" priority="22" dxfId="0" operator="notEqual" stopIfTrue="1">
      <formula>ROUND(H43,2)</formula>
    </cfRule>
    <cfRule type="expression" priority="23" dxfId="0" stopIfTrue="1">
      <formula>H101&lt;&gt;""</formula>
    </cfRule>
    <cfRule type="cellIs" priority="24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0.57421875" style="0" customWidth="1"/>
    <col min="3" max="10" width="9.7109375" style="0" customWidth="1"/>
  </cols>
  <sheetData>
    <row r="1" ht="18">
      <c r="A1" s="168" t="str">
        <f>FTS____!A1</f>
        <v>Higher Education Students Early Statistics 2002-03</v>
      </c>
    </row>
    <row r="2" ht="12.75">
      <c r="A2" s="33"/>
    </row>
    <row r="3" ht="15.75">
      <c r="A3" s="34" t="str">
        <f>FTS____!INSTNAME</f>
        <v>Institution:</v>
      </c>
    </row>
    <row r="4" ht="15.75">
      <c r="A4" s="34" t="str">
        <f>FTS____!CODE</f>
        <v>Code:</v>
      </c>
    </row>
    <row r="5" spans="1:10" ht="15.75">
      <c r="A5" s="34" t="s">
        <v>88</v>
      </c>
      <c r="B5" s="150"/>
      <c r="C5" s="150"/>
      <c r="D5" s="150"/>
      <c r="E5" s="29"/>
      <c r="F5" s="29"/>
      <c r="G5" s="82"/>
      <c r="H5" s="82"/>
      <c r="I5" s="82"/>
      <c r="J5" s="82"/>
    </row>
    <row r="6" spans="1:10" ht="15.75">
      <c r="A6" s="34" t="s">
        <v>152</v>
      </c>
      <c r="B6" s="150"/>
      <c r="C6" s="150"/>
      <c r="D6" s="150"/>
      <c r="E6" s="86"/>
      <c r="F6" s="86"/>
      <c r="G6" s="29"/>
      <c r="H6" s="29"/>
      <c r="I6" s="82"/>
      <c r="J6" s="82"/>
    </row>
    <row r="7" spans="1:10" ht="15.75">
      <c r="A7" s="34"/>
      <c r="B7" s="150"/>
      <c r="C7" s="150"/>
      <c r="D7" s="150"/>
      <c r="E7" s="86"/>
      <c r="F7" s="86"/>
      <c r="G7" s="29"/>
      <c r="H7" s="29"/>
      <c r="I7" s="82"/>
      <c r="J7" s="82"/>
    </row>
    <row r="8" spans="1:10" ht="13.5" thickBot="1">
      <c r="A8" s="150"/>
      <c r="B8" s="150"/>
      <c r="C8" s="349" t="s">
        <v>123</v>
      </c>
      <c r="D8" s="150"/>
      <c r="E8" s="82"/>
      <c r="F8" s="82"/>
      <c r="G8" s="349" t="s">
        <v>123</v>
      </c>
      <c r="H8" s="82"/>
      <c r="I8" s="82"/>
      <c r="J8" s="82"/>
    </row>
    <row r="9" spans="1:10" ht="12.75">
      <c r="A9" s="151"/>
      <c r="B9" s="38"/>
      <c r="C9" s="194">
        <v>1</v>
      </c>
      <c r="D9" s="38"/>
      <c r="E9" s="53"/>
      <c r="F9" s="53"/>
      <c r="G9" s="194">
        <v>2</v>
      </c>
      <c r="H9" s="38"/>
      <c r="I9" s="53"/>
      <c r="J9" s="40"/>
    </row>
    <row r="10" spans="1:10" ht="12.75">
      <c r="A10" s="152"/>
      <c r="B10" s="42"/>
      <c r="C10" s="41"/>
      <c r="D10" s="42"/>
      <c r="E10" s="54"/>
      <c r="F10" s="54"/>
      <c r="G10" s="41"/>
      <c r="H10" s="42"/>
      <c r="I10" s="54"/>
      <c r="J10" s="44"/>
    </row>
    <row r="11" spans="1:10" ht="12.75">
      <c r="A11" s="152"/>
      <c r="B11" s="42"/>
      <c r="C11" s="41" t="s">
        <v>153</v>
      </c>
      <c r="D11" s="42"/>
      <c r="E11" s="54"/>
      <c r="F11" s="54"/>
      <c r="G11" s="394" t="s">
        <v>154</v>
      </c>
      <c r="H11" s="42"/>
      <c r="I11" s="54"/>
      <c r="J11" s="44"/>
    </row>
    <row r="12" spans="1:10" ht="12.75">
      <c r="A12" s="152"/>
      <c r="B12" s="42"/>
      <c r="C12" s="41" t="s">
        <v>155</v>
      </c>
      <c r="D12" s="42"/>
      <c r="E12" s="54"/>
      <c r="F12" s="54"/>
      <c r="G12" s="41" t="s">
        <v>156</v>
      </c>
      <c r="H12" s="42"/>
      <c r="I12" s="54"/>
      <c r="J12" s="44"/>
    </row>
    <row r="13" spans="1:10" ht="12.75">
      <c r="A13" s="152"/>
      <c r="B13" s="42"/>
      <c r="C13" s="41" t="s">
        <v>157</v>
      </c>
      <c r="D13" s="42"/>
      <c r="E13" s="54"/>
      <c r="F13" s="54"/>
      <c r="G13" s="41"/>
      <c r="H13" s="42"/>
      <c r="I13" s="54"/>
      <c r="J13" s="44"/>
    </row>
    <row r="14" spans="1:10" ht="12.75">
      <c r="A14" s="152"/>
      <c r="B14" s="42"/>
      <c r="C14" s="451" t="s">
        <v>158</v>
      </c>
      <c r="D14" s="42"/>
      <c r="E14" s="54"/>
      <c r="F14" s="54"/>
      <c r="G14" s="41"/>
      <c r="H14" s="42"/>
      <c r="I14" s="54"/>
      <c r="J14" s="44"/>
    </row>
    <row r="15" spans="1:10" ht="12.75">
      <c r="A15" s="152"/>
      <c r="B15" s="42"/>
      <c r="C15" s="451" t="s">
        <v>159</v>
      </c>
      <c r="D15" s="42"/>
      <c r="E15" s="54"/>
      <c r="F15" s="54"/>
      <c r="G15" s="41"/>
      <c r="H15" s="42"/>
      <c r="I15" s="54"/>
      <c r="J15" s="44"/>
    </row>
    <row r="16" spans="1:10" ht="12.75">
      <c r="A16" s="152"/>
      <c r="B16" s="42"/>
      <c r="C16" s="452" t="s">
        <v>160</v>
      </c>
      <c r="D16" s="42"/>
      <c r="E16" s="54"/>
      <c r="F16" s="54"/>
      <c r="G16" s="41"/>
      <c r="H16" s="42"/>
      <c r="I16" s="55"/>
      <c r="J16" s="44"/>
    </row>
    <row r="17" spans="1:10" ht="12.75">
      <c r="A17" s="152"/>
      <c r="B17" s="42"/>
      <c r="C17" s="453" t="s">
        <v>161</v>
      </c>
      <c r="D17" s="454"/>
      <c r="E17" s="203" t="s">
        <v>110</v>
      </c>
      <c r="F17" s="455"/>
      <c r="G17" s="453" t="s">
        <v>161</v>
      </c>
      <c r="H17" s="454"/>
      <c r="I17" s="203" t="s">
        <v>110</v>
      </c>
      <c r="J17" s="456"/>
    </row>
    <row r="18" spans="1:10" ht="12.75">
      <c r="A18" s="152"/>
      <c r="B18" s="42"/>
      <c r="C18" s="41" t="s">
        <v>162</v>
      </c>
      <c r="D18" s="54"/>
      <c r="E18" s="159"/>
      <c r="F18" s="42"/>
      <c r="G18" s="41" t="s">
        <v>162</v>
      </c>
      <c r="H18" s="54"/>
      <c r="I18" s="159"/>
      <c r="J18" s="44"/>
    </row>
    <row r="19" spans="1:10" ht="12.75">
      <c r="A19" s="152"/>
      <c r="B19" s="42"/>
      <c r="C19" s="41" t="s">
        <v>163</v>
      </c>
      <c r="D19" s="54"/>
      <c r="E19" s="451"/>
      <c r="F19" s="42"/>
      <c r="G19" s="41" t="s">
        <v>163</v>
      </c>
      <c r="H19" s="54"/>
      <c r="I19" s="451"/>
      <c r="J19" s="44"/>
    </row>
    <row r="20" spans="1:10" ht="12.75">
      <c r="A20" s="152"/>
      <c r="B20" s="42"/>
      <c r="C20" s="457" t="s">
        <v>164</v>
      </c>
      <c r="D20" s="215" t="s">
        <v>165</v>
      </c>
      <c r="E20" s="457" t="s">
        <v>164</v>
      </c>
      <c r="F20" s="215" t="s">
        <v>165</v>
      </c>
      <c r="G20" s="457" t="s">
        <v>164</v>
      </c>
      <c r="H20" s="215" t="s">
        <v>165</v>
      </c>
      <c r="I20" s="457" t="s">
        <v>164</v>
      </c>
      <c r="J20" s="458" t="s">
        <v>165</v>
      </c>
    </row>
    <row r="21" spans="1:10" ht="12.75">
      <c r="A21" s="479"/>
      <c r="B21" s="51" t="s">
        <v>29</v>
      </c>
      <c r="C21" s="401" t="s">
        <v>36</v>
      </c>
      <c r="D21" s="459" t="s">
        <v>37</v>
      </c>
      <c r="E21" s="401" t="s">
        <v>36</v>
      </c>
      <c r="F21" s="459" t="s">
        <v>37</v>
      </c>
      <c r="G21" s="401" t="s">
        <v>36</v>
      </c>
      <c r="H21" s="459" t="s">
        <v>37</v>
      </c>
      <c r="I21" s="401" t="s">
        <v>36</v>
      </c>
      <c r="J21" s="403" t="s">
        <v>37</v>
      </c>
    </row>
    <row r="22" spans="1:10" ht="14.25">
      <c r="A22" s="157"/>
      <c r="B22" s="224" t="s">
        <v>166</v>
      </c>
      <c r="C22" s="405">
        <v>0</v>
      </c>
      <c r="D22" s="407">
        <v>0</v>
      </c>
      <c r="E22" s="405">
        <v>0</v>
      </c>
      <c r="F22" s="407">
        <v>0</v>
      </c>
      <c r="G22" s="405">
        <v>0</v>
      </c>
      <c r="H22" s="407">
        <v>0</v>
      </c>
      <c r="I22" s="405">
        <v>0</v>
      </c>
      <c r="J22" s="409">
        <v>0</v>
      </c>
    </row>
    <row r="23" spans="1:10" ht="14.25">
      <c r="A23" s="98"/>
      <c r="B23" s="165" t="s">
        <v>167</v>
      </c>
      <c r="C23" s="411">
        <v>0</v>
      </c>
      <c r="D23" s="382">
        <v>0</v>
      </c>
      <c r="E23" s="411">
        <v>0</v>
      </c>
      <c r="F23" s="382">
        <v>0</v>
      </c>
      <c r="G23" s="411">
        <v>0</v>
      </c>
      <c r="H23" s="382">
        <v>0</v>
      </c>
      <c r="I23" s="411">
        <v>0</v>
      </c>
      <c r="J23" s="460">
        <v>0</v>
      </c>
    </row>
    <row r="24" spans="1:10" ht="12.75">
      <c r="A24" s="98"/>
      <c r="B24" s="165" t="s">
        <v>47</v>
      </c>
      <c r="C24" s="411">
        <v>0</v>
      </c>
      <c r="D24" s="382">
        <v>0</v>
      </c>
      <c r="E24" s="411">
        <v>0</v>
      </c>
      <c r="F24" s="382">
        <v>0</v>
      </c>
      <c r="G24" s="411">
        <v>0</v>
      </c>
      <c r="H24" s="382">
        <v>0</v>
      </c>
      <c r="I24" s="411">
        <v>0</v>
      </c>
      <c r="J24" s="460">
        <v>0</v>
      </c>
    </row>
    <row r="25" spans="1:10" ht="12.75">
      <c r="A25" s="98"/>
      <c r="B25" s="165" t="s">
        <v>48</v>
      </c>
      <c r="C25" s="461">
        <v>0</v>
      </c>
      <c r="D25" s="462">
        <v>0</v>
      </c>
      <c r="E25" s="461">
        <v>0</v>
      </c>
      <c r="F25" s="462">
        <v>0</v>
      </c>
      <c r="G25" s="461">
        <v>0</v>
      </c>
      <c r="H25" s="462">
        <v>0</v>
      </c>
      <c r="I25" s="461">
        <v>0</v>
      </c>
      <c r="J25" s="463">
        <v>0</v>
      </c>
    </row>
    <row r="26" spans="1:10" ht="13.5" thickBot="1">
      <c r="A26" s="481"/>
      <c r="B26" s="464" t="s">
        <v>74</v>
      </c>
      <c r="C26" s="465">
        <v>0</v>
      </c>
      <c r="D26" s="466">
        <v>0</v>
      </c>
      <c r="E26" s="465">
        <v>0</v>
      </c>
      <c r="F26" s="466">
        <v>0</v>
      </c>
      <c r="G26" s="465">
        <v>0</v>
      </c>
      <c r="H26" s="466">
        <v>0</v>
      </c>
      <c r="I26" s="465">
        <v>0</v>
      </c>
      <c r="J26" s="467">
        <v>0</v>
      </c>
    </row>
    <row r="28" ht="14.25">
      <c r="A28" s="468" t="s">
        <v>168</v>
      </c>
    </row>
    <row r="29" ht="14.25">
      <c r="A29" s="469" t="s">
        <v>169</v>
      </c>
    </row>
  </sheetData>
  <sheetProtection/>
  <conditionalFormatting sqref="C26:J26">
    <cfRule type="cellIs" priority="1" dxfId="0" operator="lessThan" stopIfTrue="1">
      <formula>0</formula>
    </cfRule>
    <cfRule type="cellIs" priority="2" dxfId="0" operator="notEqual" stopIfTrue="1">
      <formula>ROUND(C26,3)</formula>
    </cfRule>
    <cfRule type="expression" priority="3" dxfId="0" stopIfTrue="1">
      <formula>C126&lt;&gt;""</formula>
    </cfRule>
  </conditionalFormatting>
  <conditionalFormatting sqref="C22:D23">
    <cfRule type="cellIs" priority="4" dxfId="0" operator="lessThan" stopIfTrue="1">
      <formula>0</formula>
    </cfRule>
    <cfRule type="cellIs" priority="5" dxfId="0" operator="notEqual" stopIfTrue="1">
      <formula>TRUNC(C22)</formula>
    </cfRule>
    <cfRule type="expression" priority="6" dxfId="0" stopIfTrue="1">
      <formula>$C$52&lt;&gt;""</formula>
    </cfRule>
  </conditionalFormatting>
  <conditionalFormatting sqref="C24:D24">
    <cfRule type="cellIs" priority="7" dxfId="0" operator="lessThan" stopIfTrue="1">
      <formula>0</formula>
    </cfRule>
    <cfRule type="cellIs" priority="8" dxfId="0" operator="notEqual" stopIfTrue="1">
      <formula>TRUNC(C24)</formula>
    </cfRule>
    <cfRule type="expression" priority="9" dxfId="0" stopIfTrue="1">
      <formula>$C$53&lt;&gt;""</formula>
    </cfRule>
  </conditionalFormatting>
  <conditionalFormatting sqref="C25:D25">
    <cfRule type="cellIs" priority="10" dxfId="0" operator="lessThan" stopIfTrue="1">
      <formula>0</formula>
    </cfRule>
    <cfRule type="cellIs" priority="11" dxfId="0" operator="notEqual" stopIfTrue="1">
      <formula>TRUNC(C25)</formula>
    </cfRule>
    <cfRule type="expression" priority="12" dxfId="0" stopIfTrue="1">
      <formula>$C$54&lt;&gt;""</formula>
    </cfRule>
  </conditionalFormatting>
  <conditionalFormatting sqref="E22:F23">
    <cfRule type="cellIs" priority="13" dxfId="0" operator="lessThan" stopIfTrue="1">
      <formula>0</formula>
    </cfRule>
    <cfRule type="cellIs" priority="14" dxfId="0" operator="notEqual" stopIfTrue="1">
      <formula>TRUNC(E22)</formula>
    </cfRule>
    <cfRule type="expression" priority="15" dxfId="0" stopIfTrue="1">
      <formula>$E$52&lt;&gt;""</formula>
    </cfRule>
  </conditionalFormatting>
  <conditionalFormatting sqref="E24:F24">
    <cfRule type="cellIs" priority="16" dxfId="0" operator="lessThan" stopIfTrue="1">
      <formula>0</formula>
    </cfRule>
    <cfRule type="cellIs" priority="17" dxfId="0" operator="notEqual" stopIfTrue="1">
      <formula>TRUNC(E24)</formula>
    </cfRule>
    <cfRule type="expression" priority="18" dxfId="0" stopIfTrue="1">
      <formula>$E$53&lt;&gt;""</formula>
    </cfRule>
  </conditionalFormatting>
  <conditionalFormatting sqref="E25:F25">
    <cfRule type="cellIs" priority="19" dxfId="0" operator="lessThan" stopIfTrue="1">
      <formula>0</formula>
    </cfRule>
    <cfRule type="cellIs" priority="20" dxfId="0" operator="notEqual" stopIfTrue="1">
      <formula>TRUNC(E25)</formula>
    </cfRule>
    <cfRule type="expression" priority="21" dxfId="0" stopIfTrue="1">
      <formula>$E$54&lt;&gt;""</formula>
    </cfRule>
  </conditionalFormatting>
  <conditionalFormatting sqref="G22:H23">
    <cfRule type="cellIs" priority="22" dxfId="0" operator="lessThan" stopIfTrue="1">
      <formula>0</formula>
    </cfRule>
    <cfRule type="cellIs" priority="23" dxfId="0" operator="notEqual" stopIfTrue="1">
      <formula>TRUNC(G22)</formula>
    </cfRule>
    <cfRule type="expression" priority="24" dxfId="0" stopIfTrue="1">
      <formula>$G$52&lt;&gt;""</formula>
    </cfRule>
  </conditionalFormatting>
  <conditionalFormatting sqref="G24:H24">
    <cfRule type="cellIs" priority="25" dxfId="0" operator="lessThan" stopIfTrue="1">
      <formula>0</formula>
    </cfRule>
    <cfRule type="cellIs" priority="26" dxfId="0" operator="notEqual" stopIfTrue="1">
      <formula>TRUNC(G24)</formula>
    </cfRule>
    <cfRule type="expression" priority="27" dxfId="0" stopIfTrue="1">
      <formula>$G$53&lt;&gt;""</formula>
    </cfRule>
  </conditionalFormatting>
  <conditionalFormatting sqref="G25:H25">
    <cfRule type="cellIs" priority="28" dxfId="0" operator="lessThan" stopIfTrue="1">
      <formula>0</formula>
    </cfRule>
    <cfRule type="cellIs" priority="29" dxfId="0" operator="notEqual" stopIfTrue="1">
      <formula>TRUNC(G25)</formula>
    </cfRule>
    <cfRule type="expression" priority="30" dxfId="0" stopIfTrue="1">
      <formula>$G$54&lt;&gt;""</formula>
    </cfRule>
  </conditionalFormatting>
  <conditionalFormatting sqref="I22:J23">
    <cfRule type="cellIs" priority="31" dxfId="0" operator="lessThan" stopIfTrue="1">
      <formula>0</formula>
    </cfRule>
    <cfRule type="cellIs" priority="32" dxfId="0" operator="notEqual" stopIfTrue="1">
      <formula>TRUNC(I22)</formula>
    </cfRule>
    <cfRule type="expression" priority="33" dxfId="0" stopIfTrue="1">
      <formula>$I$52&lt;&gt;""</formula>
    </cfRule>
  </conditionalFormatting>
  <conditionalFormatting sqref="I24:J24">
    <cfRule type="cellIs" priority="34" dxfId="0" operator="lessThan" stopIfTrue="1">
      <formula>0</formula>
    </cfRule>
    <cfRule type="cellIs" priority="35" dxfId="0" operator="notEqual" stopIfTrue="1">
      <formula>TRUNC(I24)</formula>
    </cfRule>
    <cfRule type="expression" priority="36" dxfId="0" stopIfTrue="1">
      <formula>$I$53&lt;&gt;""</formula>
    </cfRule>
  </conditionalFormatting>
  <conditionalFormatting sqref="I25:J25">
    <cfRule type="cellIs" priority="37" dxfId="0" operator="lessThan" stopIfTrue="1">
      <formula>0</formula>
    </cfRule>
    <cfRule type="cellIs" priority="38" dxfId="0" operator="notEqual" stopIfTrue="1">
      <formula>TRUNC(I25)</formula>
    </cfRule>
    <cfRule type="expression" priority="39" dxfId="0" stopIfTrue="1">
      <formula>$I$54&lt;&gt;""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HEFCE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 Barrett</dc:creator>
  <cp:keywords/>
  <dc:description/>
  <cp:lastModifiedBy>efrlibyd</cp:lastModifiedBy>
  <cp:lastPrinted>2002-09-06T11:46:49Z</cp:lastPrinted>
  <dcterms:created xsi:type="dcterms:W3CDTF">1997-11-13T09:34:33Z</dcterms:created>
  <dcterms:modified xsi:type="dcterms:W3CDTF">2012-05-11T13:54:02Z</dcterms:modified>
  <cp:category/>
  <cp:version/>
  <cp:contentType/>
  <cp:contentStatus/>
</cp:coreProperties>
</file>