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HEC" sheetId="6" r:id="rId6"/>
    <sheet name="Consortia" sheetId="7" r:id="rId7"/>
  </sheets>
  <externalReferences>
    <externalReference r:id="rId10"/>
  </externalReferences>
  <definedNames>
    <definedName name="CONTACT">'[1]FTS'!$K$3</definedName>
    <definedName name="Date">'[1]FTS'!$K$5</definedName>
    <definedName name="HEA">'[1]FTS'!$S$3</definedName>
    <definedName name="HEAPhone">'[1]FTS'!$S$4</definedName>
    <definedName name="PHONE">'[1]FTS'!$K$4</definedName>
  </definedNames>
  <calcPr fullCalcOnLoad="1"/>
</workbook>
</file>

<file path=xl/sharedStrings.xml><?xml version="1.0" encoding="utf-8"?>
<sst xmlns="http://schemas.openxmlformats.org/spreadsheetml/2006/main" count="1340" uniqueCount="162">
  <si>
    <t>Validation check cell</t>
  </si>
  <si>
    <t>Mode: All</t>
  </si>
  <si>
    <t xml:space="preserve">New entrants included in </t>
  </si>
  <si>
    <t>Column 1 of this table</t>
  </si>
  <si>
    <t>forecast of years countable between</t>
  </si>
  <si>
    <t xml:space="preserve">(a) Full-time and </t>
  </si>
  <si>
    <t>(b) Part-time</t>
  </si>
  <si>
    <t>sandwich &amp;</t>
  </si>
  <si>
    <t xml:space="preserve">sandwich year-out  </t>
  </si>
  <si>
    <t>Home</t>
  </si>
  <si>
    <t>Other</t>
  </si>
  <si>
    <t>Validation check 1 (whole number)</t>
  </si>
  <si>
    <t>Validation check 2 (negative numbers)</t>
  </si>
  <si>
    <t>Level</t>
  </si>
  <si>
    <t>(i)</t>
  </si>
  <si>
    <t>(ii)</t>
  </si>
  <si>
    <t>col1a</t>
  </si>
  <si>
    <t>col1b</t>
  </si>
  <si>
    <t>col2a</t>
  </si>
  <si>
    <t>col2b</t>
  </si>
  <si>
    <t>PGT</t>
  </si>
  <si>
    <t>PGR</t>
  </si>
  <si>
    <t>Total</t>
  </si>
  <si>
    <t>col1</t>
  </si>
  <si>
    <t>col2</t>
  </si>
  <si>
    <r>
      <t>1</t>
    </r>
    <r>
      <rPr>
        <sz val="10"/>
        <rFont val="Arial"/>
        <family val="2"/>
      </rPr>
      <t>PLUS foundation degrees and foundation degree bridging courses</t>
    </r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</si>
  <si>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programme of study for Island and overseas students.</t>
    </r>
  </si>
  <si>
    <t>HEFCE-fundable = HEFCE-funded + independently-funded</t>
  </si>
  <si>
    <t>Fundability</t>
  </si>
  <si>
    <t>Fundable</t>
  </si>
  <si>
    <t>Non-fundable</t>
  </si>
  <si>
    <t>Years countable between 1 August 2005</t>
  </si>
  <si>
    <t>2 December 2005 and 31 July 2006</t>
  </si>
  <si>
    <t>HEI</t>
  </si>
  <si>
    <t>FEC</t>
  </si>
  <si>
    <t>Other Inst.</t>
  </si>
  <si>
    <t>(iii)</t>
  </si>
  <si>
    <t>FD</t>
  </si>
  <si>
    <t>Other UG degree</t>
  </si>
  <si>
    <t>(a) Full-time and sandwich &amp;</t>
  </si>
  <si>
    <t>Higher Education Students Early Statistics 2005-06</t>
  </si>
  <si>
    <t>Contact:</t>
  </si>
  <si>
    <t>Date loaded:</t>
  </si>
  <si>
    <t>HEA:</t>
  </si>
  <si>
    <t>HEAPhone:</t>
  </si>
  <si>
    <t>Phone:</t>
  </si>
  <si>
    <t>Institution:</t>
  </si>
  <si>
    <t>Code:</t>
  </si>
  <si>
    <t xml:space="preserve">and 1 December 2005 inclusive plus  </t>
  </si>
  <si>
    <t xml:space="preserve">Table 5: Counts of years of programme of study split between home and others entitled to pay home and EC fees </t>
  </si>
  <si>
    <t xml:space="preserve">inclusive </t>
  </si>
  <si>
    <t>All levels</t>
  </si>
  <si>
    <t>HND</t>
  </si>
  <si>
    <t>Table 6: HEFCE-recognised funding consortia 2005-06</t>
  </si>
  <si>
    <t>Validation: OK</t>
  </si>
  <si>
    <t>mem_name</t>
  </si>
  <si>
    <t>cons_mem</t>
  </si>
  <si>
    <t>FTS_col1</t>
  </si>
  <si>
    <t>PT_col1</t>
  </si>
  <si>
    <t>FTS_col2</t>
  </si>
  <si>
    <t>PT_col2</t>
  </si>
  <si>
    <t>fts_tot</t>
  </si>
  <si>
    <t>pt_tot</t>
  </si>
  <si>
    <t>Years countable</t>
  </si>
  <si>
    <t>Forecast of years countable</t>
  </si>
  <si>
    <t>between 1 August 2005 and</t>
  </si>
  <si>
    <t>between 2 December 2005 and</t>
  </si>
  <si>
    <t>1 December 2005 inclusive</t>
  </si>
  <si>
    <t>31 July 2006 inclusive</t>
  </si>
  <si>
    <t>Institution name</t>
  </si>
  <si>
    <t>Institution code</t>
  </si>
  <si>
    <t>(a) Full-time and sandwich &amp; sandwich year-out</t>
  </si>
  <si>
    <t>UG (excl. FD)</t>
  </si>
  <si>
    <t>All institutions</t>
  </si>
  <si>
    <t>Mode: Full-time and sandwich</t>
  </si>
  <si>
    <t>Table 1a: Counts of years of programme of study</t>
  </si>
  <si>
    <t>|</t>
  </si>
  <si>
    <t>4a</t>
  </si>
  <si>
    <t>Forecast of</t>
  </si>
  <si>
    <t>Assumed countable years</t>
  </si>
  <si>
    <t>years not completed</t>
  </si>
  <si>
    <t>AY 2005-06</t>
  </si>
  <si>
    <t>(negative values)</t>
  </si>
  <si>
    <t>Columns 1+2+3</t>
  </si>
  <si>
    <t>Home &amp; EC</t>
  </si>
  <si>
    <t>HEFCE-funded</t>
  </si>
  <si>
    <t>Ind.-funded</t>
  </si>
  <si>
    <t>Island o'seas</t>
  </si>
  <si>
    <t>Price group</t>
  </si>
  <si>
    <t>Length</t>
  </si>
  <si>
    <t>(a)</t>
  </si>
  <si>
    <t>(b)</t>
  </si>
  <si>
    <t>(c)</t>
  </si>
  <si>
    <t>(d)</t>
  </si>
  <si>
    <t>Price group A</t>
  </si>
  <si>
    <t>(Clinical)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</si>
  <si>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</si>
  <si>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</si>
  <si>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</si>
  <si>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</si>
  <si>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</si>
  <si>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</si>
  <si>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</si>
  <si>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</si>
  <si>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</si>
  <si>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</si>
  <si>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</si>
  <si>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D</t>
  </si>
  <si>
    <t>(All other subjects)</t>
  </si>
  <si>
    <t>Media studies</t>
  </si>
  <si>
    <t>ITT(QTS)</t>
  </si>
  <si>
    <t>INSET(QTS)</t>
  </si>
  <si>
    <t>All price groups</t>
  </si>
  <si>
    <t xml:space="preserve">Total </t>
  </si>
  <si>
    <t>Psych</t>
  </si>
  <si>
    <t>Media</t>
  </si>
  <si>
    <t>Table 1b: Medical and dental counts of years of programme of study (included in Table 1a)</t>
  </si>
  <si>
    <t>Pre-clinical medicine</t>
  </si>
  <si>
    <t>UG</t>
  </si>
  <si>
    <t>Clinical medicine</t>
  </si>
  <si>
    <t>Pre-clinical dentistry</t>
  </si>
  <si>
    <t>Clinical dentistry</t>
  </si>
  <si>
    <t>Mode: Sandwich year-out</t>
  </si>
  <si>
    <t>Table 2: Counts of years of programme of study</t>
  </si>
  <si>
    <t>Mode: Part-time</t>
  </si>
  <si>
    <t>Table 3: Counts of years of programme of study and load</t>
  </si>
  <si>
    <t>Assumed load for countable years</t>
  </si>
  <si>
    <t>included in Column 4</t>
  </si>
  <si>
    <t>(Laboratory-based</t>
  </si>
  <si>
    <t>Table 4: Home and EC fees (for years of programme of study included in Columns 1 and 2 of Tables 1a, 2 and 3)</t>
  </si>
  <si>
    <t xml:space="preserve">Years for home and EC countable  </t>
  </si>
  <si>
    <t>Forecast of years for home and EC countable</t>
  </si>
  <si>
    <t xml:space="preserve">students between 1 August 2005 and </t>
  </si>
  <si>
    <t>students between 2 December 2005 and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</si>
  <si>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</si>
  <si>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</si>
  <si>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</si>
  <si>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</si>
  <si>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</si>
  <si>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</si>
  <si>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>Regulated £1,175</t>
  </si>
  <si>
    <t>Regulated £570</t>
  </si>
  <si>
    <t xml:space="preserve">A, B, C, D, </t>
  </si>
  <si>
    <t>Regulated £0</t>
  </si>
  <si>
    <t>Media studies,</t>
  </si>
  <si>
    <t>NHS bursaried courses</t>
  </si>
  <si>
    <t>Foundation degree bridging courses</t>
  </si>
  <si>
    <t>Non-regulated</t>
  </si>
  <si>
    <t xml:space="preserve">Non-regulated </t>
  </si>
  <si>
    <t xml:space="preserve">All price groups </t>
  </si>
  <si>
    <t>Sub-degree (excl. HND)</t>
  </si>
  <si>
    <t xml:space="preserve">Assumed home and other countable years franchised out </t>
  </si>
  <si>
    <t>included in Column 1 of this table</t>
  </si>
  <si>
    <t>sandwich year-out</t>
  </si>
  <si>
    <t xml:space="preserve">Home and EC fundable years </t>
  </si>
  <si>
    <t xml:space="preserve">countable between 1 August </t>
  </si>
  <si>
    <t>2005 and 1 December 2005</t>
  </si>
  <si>
    <t>inclusive</t>
  </si>
  <si>
    <t xml:space="preserve">Forecast of home and EC </t>
  </si>
  <si>
    <t xml:space="preserve">fundable years countable </t>
  </si>
  <si>
    <t xml:space="preserve">between 2 December 2005 </t>
  </si>
  <si>
    <t>and 31 July 2006 inclusive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</si>
</sst>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h:mm"/>
    <numFmt numFmtId="165" formatCode="0.0%"/>
    <numFmt numFmtId="166" formatCode="#,##0.0"/>
    <numFmt numFmtId="167" formatCode="_-&quot;£&quot;* #,##0_-;\-&quot;£&quot;* #,##0_-;_-&quot;£&quot;* &quot;-&quot;??_-;_-@_-"/>
  </numFmts>
  <fonts count="5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10"/>
      <name val="Arial"/>
      <family val="2"/>
    </font>
    <font>
      <b/>
      <sz val="10"/>
      <name val="Helvetica"/>
      <family val="2"/>
    </font>
    <font>
      <sz val="10"/>
      <name val="Helvetica"/>
      <family val="0"/>
    </font>
    <font>
      <sz val="10"/>
      <color indexed="22"/>
      <name val="Arial"/>
      <family val="2"/>
    </font>
    <font>
      <sz val="8"/>
      <color indexed="46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name val="Helvetica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 wrapText="1"/>
      <protection/>
    </xf>
    <xf numFmtId="3" fontId="0" fillId="0" borderId="22" xfId="0" applyNumberFormat="1" applyFont="1" applyBorder="1" applyAlignment="1" applyProtection="1">
      <alignment horizontal="right" wrapText="1"/>
      <protection/>
    </xf>
    <xf numFmtId="3" fontId="0" fillId="0" borderId="23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left" wrapText="1"/>
      <protection/>
    </xf>
    <xf numFmtId="4" fontId="0" fillId="33" borderId="15" xfId="0" applyNumberFormat="1" applyFont="1" applyFill="1" applyBorder="1" applyAlignment="1" applyProtection="1">
      <alignment/>
      <protection locked="0"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14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4" fontId="0" fillId="33" borderId="21" xfId="0" applyNumberFormat="1" applyFont="1" applyFill="1" applyBorder="1" applyAlignment="1" applyProtection="1">
      <alignment/>
      <protection locked="0"/>
    </xf>
    <xf numFmtId="4" fontId="0" fillId="33" borderId="20" xfId="0" applyNumberFormat="1" applyFont="1" applyFill="1" applyBorder="1" applyAlignment="1" applyProtection="1">
      <alignment/>
      <protection locked="0"/>
    </xf>
    <xf numFmtId="4" fontId="0" fillId="33" borderId="23" xfId="0" applyNumberFormat="1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 hidden="1"/>
    </xf>
    <xf numFmtId="4" fontId="0" fillId="3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31" xfId="0" applyNumberFormat="1" applyFont="1" applyBorder="1" applyAlignment="1" applyProtection="1">
      <alignment horizontal="right"/>
      <protection/>
    </xf>
    <xf numFmtId="3" fontId="0" fillId="0" borderId="32" xfId="0" applyNumberFormat="1" applyFont="1" applyBorder="1" applyAlignment="1" applyProtection="1">
      <alignment horizontal="right"/>
      <protection/>
    </xf>
    <xf numFmtId="4" fontId="0" fillId="33" borderId="33" xfId="0" applyNumberFormat="1" applyFont="1" applyFill="1" applyBorder="1" applyAlignment="1" applyProtection="1">
      <alignment/>
      <protection locked="0"/>
    </xf>
    <xf numFmtId="4" fontId="0" fillId="33" borderId="32" xfId="0" applyNumberFormat="1" applyFont="1" applyFill="1" applyBorder="1" applyAlignment="1" applyProtection="1">
      <alignment/>
      <protection locked="0"/>
    </xf>
    <xf numFmtId="4" fontId="0" fillId="33" borderId="34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 horizontal="right"/>
      <protection/>
    </xf>
    <xf numFmtId="3" fontId="0" fillId="0" borderId="35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 wrapText="1"/>
      <protection/>
    </xf>
    <xf numFmtId="3" fontId="0" fillId="0" borderId="24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36" xfId="0" applyNumberFormat="1" applyFont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4" fontId="0" fillId="33" borderId="25" xfId="0" applyNumberFormat="1" applyFont="1" applyFill="1" applyBorder="1" applyAlignment="1" applyProtection="1">
      <alignment/>
      <protection locked="0"/>
    </xf>
    <xf numFmtId="4" fontId="0" fillId="33" borderId="31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4" fontId="0" fillId="33" borderId="22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 wrapText="1"/>
      <protection/>
    </xf>
    <xf numFmtId="3" fontId="0" fillId="0" borderId="40" xfId="0" applyNumberFormat="1" applyFont="1" applyBorder="1" applyAlignment="1" applyProtection="1">
      <alignment/>
      <protection/>
    </xf>
    <xf numFmtId="3" fontId="5" fillId="0" borderId="38" xfId="0" applyNumberFormat="1" applyFont="1" applyBorder="1" applyAlignment="1" applyProtection="1">
      <alignment/>
      <protection/>
    </xf>
    <xf numFmtId="3" fontId="5" fillId="0" borderId="40" xfId="0" applyNumberFormat="1" applyFont="1" applyBorder="1" applyAlignment="1" applyProtection="1">
      <alignment/>
      <protection/>
    </xf>
    <xf numFmtId="3" fontId="5" fillId="0" borderId="39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3" fontId="2" fillId="0" borderId="42" xfId="0" applyNumberFormat="1" applyFont="1" applyFill="1" applyBorder="1" applyAlignment="1" applyProtection="1">
      <alignment horizontal="right"/>
      <protection/>
    </xf>
    <xf numFmtId="3" fontId="0" fillId="0" borderId="43" xfId="0" applyNumberFormat="1" applyFont="1" applyFill="1" applyBorder="1" applyAlignment="1" applyProtection="1">
      <alignment horizontal="right"/>
      <protection/>
    </xf>
    <xf numFmtId="4" fontId="0" fillId="33" borderId="44" xfId="0" applyNumberFormat="1" applyFont="1" applyFill="1" applyBorder="1" applyAlignment="1" applyProtection="1">
      <alignment/>
      <protection/>
    </xf>
    <xf numFmtId="4" fontId="0" fillId="33" borderId="43" xfId="0" applyNumberFormat="1" applyFont="1" applyFill="1" applyBorder="1" applyAlignment="1" applyProtection="1">
      <alignment/>
      <protection/>
    </xf>
    <xf numFmtId="4" fontId="0" fillId="33" borderId="42" xfId="0" applyNumberFormat="1" applyFont="1" applyFill="1" applyBorder="1" applyAlignment="1" applyProtection="1">
      <alignment/>
      <protection/>
    </xf>
    <xf numFmtId="4" fontId="0" fillId="33" borderId="45" xfId="0" applyNumberFormat="1" applyFont="1" applyFill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 wrapText="1"/>
      <protection/>
    </xf>
    <xf numFmtId="3" fontId="0" fillId="0" borderId="40" xfId="0" applyNumberFormat="1" applyFont="1" applyBorder="1" applyAlignment="1" applyProtection="1">
      <alignment wrapText="1"/>
      <protection/>
    </xf>
    <xf numFmtId="3" fontId="0" fillId="0" borderId="46" xfId="0" applyNumberFormat="1" applyFont="1" applyBorder="1" applyAlignment="1" applyProtection="1">
      <alignment/>
      <protection/>
    </xf>
    <xf numFmtId="4" fontId="0" fillId="33" borderId="35" xfId="0" applyNumberFormat="1" applyFont="1" applyFill="1" applyBorder="1" applyAlignment="1" applyProtection="1">
      <alignment/>
      <protection locked="0"/>
    </xf>
    <xf numFmtId="4" fontId="0" fillId="33" borderId="19" xfId="0" applyNumberFormat="1" applyFont="1" applyFill="1" applyBorder="1" applyAlignment="1" applyProtection="1">
      <alignment/>
      <protection locked="0"/>
    </xf>
    <xf numFmtId="4" fontId="0" fillId="33" borderId="17" xfId="0" applyNumberFormat="1" applyFont="1" applyFill="1" applyBorder="1" applyAlignment="1" applyProtection="1">
      <alignment/>
      <protection locked="0"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26" xfId="0" applyNumberFormat="1" applyFont="1" applyFill="1" applyBorder="1" applyAlignment="1" applyProtection="1">
      <alignment/>
      <protection locked="0"/>
    </xf>
    <xf numFmtId="4" fontId="0" fillId="34" borderId="14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3" fontId="8" fillId="0" borderId="0" xfId="0" applyNumberFormat="1" applyFont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 wrapText="1"/>
      <protection/>
    </xf>
    <xf numFmtId="3" fontId="0" fillId="0" borderId="15" xfId="0" applyNumberFormat="1" applyFont="1" applyBorder="1" applyAlignment="1" applyProtection="1">
      <alignment horizontal="left" vertical="center" wrapText="1"/>
      <protection/>
    </xf>
    <xf numFmtId="3" fontId="0" fillId="0" borderId="15" xfId="0" applyNumberFormat="1" applyFon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3" fontId="0" fillId="0" borderId="47" xfId="0" applyNumberFormat="1" applyFont="1" applyBorder="1" applyAlignment="1" applyProtection="1">
      <alignment horizontal="left" vertical="top" wrapText="1"/>
      <protection/>
    </xf>
    <xf numFmtId="3" fontId="0" fillId="0" borderId="48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 horizontal="right"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47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4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3" fontId="0" fillId="0" borderId="32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50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/>
      <protection locked="0"/>
    </xf>
    <xf numFmtId="3" fontId="0" fillId="0" borderId="35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51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39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/>
    </xf>
    <xf numFmtId="3" fontId="2" fillId="0" borderId="48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52" xfId="0" applyNumberFormat="1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 horizontal="right"/>
      <protection/>
    </xf>
    <xf numFmtId="4" fontId="0" fillId="0" borderId="54" xfId="0" applyNumberFormat="1" applyFon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11" fillId="0" borderId="0" xfId="58" applyNumberFormat="1" applyFont="1" applyBorder="1" applyAlignment="1" quotePrefix="1">
      <alignment horizontal="right"/>
      <protection/>
    </xf>
    <xf numFmtId="3" fontId="13" fillId="0" borderId="0" xfId="59" applyNumberFormat="1" applyFont="1" applyBorder="1" applyProtection="1" quotePrefix="1">
      <alignment/>
      <protection/>
    </xf>
    <xf numFmtId="0" fontId="0" fillId="0" borderId="0" xfId="0" applyFont="1" applyBorder="1" applyAlignment="1" quotePrefix="1">
      <alignment/>
    </xf>
    <xf numFmtId="3" fontId="8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14" fillId="0" borderId="11" xfId="0" applyNumberFormat="1" applyFont="1" applyBorder="1" applyAlignment="1" applyProtection="1">
      <alignment horizontal="left"/>
      <protection/>
    </xf>
    <xf numFmtId="3" fontId="15" fillId="0" borderId="10" xfId="0" applyNumberFormat="1" applyFont="1" applyBorder="1" applyAlignment="1" applyProtection="1">
      <alignment/>
      <protection/>
    </xf>
    <xf numFmtId="3" fontId="15" fillId="0" borderId="10" xfId="0" applyNumberFormat="1" applyFont="1" applyBorder="1" applyAlignment="1" applyProtection="1" quotePrefix="1">
      <alignment horizontal="center"/>
      <protection/>
    </xf>
    <xf numFmtId="3" fontId="15" fillId="0" borderId="12" xfId="0" applyNumberFormat="1" applyFon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5" fillId="0" borderId="13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 quotePrefix="1">
      <alignment horizontal="center"/>
      <protection/>
    </xf>
    <xf numFmtId="3" fontId="15" fillId="0" borderId="14" xfId="0" applyNumberFormat="1" applyFont="1" applyBorder="1" applyAlignment="1" applyProtection="1">
      <alignment/>
      <protection/>
    </xf>
    <xf numFmtId="3" fontId="15" fillId="0" borderId="13" xfId="0" applyNumberFormat="1" applyFont="1" applyBorder="1" applyAlignment="1" applyProtection="1">
      <alignment horizontal="left"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 quotePrefix="1">
      <alignment horizontal="center"/>
      <protection/>
    </xf>
    <xf numFmtId="3" fontId="15" fillId="0" borderId="13" xfId="0" applyNumberFormat="1" applyFont="1" applyBorder="1" applyAlignment="1" applyProtection="1">
      <alignment horizontal="left"/>
      <protection/>
    </xf>
    <xf numFmtId="3" fontId="15" fillId="0" borderId="21" xfId="0" applyNumberFormat="1" applyFont="1" applyBorder="1" applyAlignment="1" applyProtection="1">
      <alignment/>
      <protection/>
    </xf>
    <xf numFmtId="3" fontId="15" fillId="0" borderId="20" xfId="0" applyNumberFormat="1" applyFont="1" applyBorder="1" applyAlignment="1" applyProtection="1">
      <alignment/>
      <protection/>
    </xf>
    <xf numFmtId="3" fontId="15" fillId="0" borderId="20" xfId="0" applyNumberFormat="1" applyFont="1" applyBorder="1" applyAlignment="1" applyProtection="1" quotePrefix="1">
      <alignment horizontal="center"/>
      <protection/>
    </xf>
    <xf numFmtId="3" fontId="15" fillId="0" borderId="21" xfId="0" applyNumberFormat="1" applyFont="1" applyBorder="1" applyAlignment="1" applyProtection="1">
      <alignment horizontal="left"/>
      <protection/>
    </xf>
    <xf numFmtId="3" fontId="15" fillId="0" borderId="20" xfId="0" applyNumberFormat="1" applyFont="1" applyBorder="1" applyAlignment="1" applyProtection="1">
      <alignment/>
      <protection/>
    </xf>
    <xf numFmtId="3" fontId="15" fillId="0" borderId="20" xfId="0" applyNumberFormat="1" applyFont="1" applyBorder="1" applyAlignment="1" applyProtection="1" quotePrefix="1">
      <alignment horizontal="center"/>
      <protection/>
    </xf>
    <xf numFmtId="3" fontId="15" fillId="0" borderId="21" xfId="0" applyNumberFormat="1" applyFont="1" applyBorder="1" applyAlignment="1" applyProtection="1">
      <alignment horizontal="left"/>
      <protection/>
    </xf>
    <xf numFmtId="3" fontId="15" fillId="0" borderId="23" xfId="0" applyNumberFormat="1" applyFont="1" applyBorder="1" applyAlignment="1" applyProtection="1">
      <alignment/>
      <protection/>
    </xf>
    <xf numFmtId="3" fontId="0" fillId="0" borderId="38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15" fillId="0" borderId="56" xfId="0" applyNumberFormat="1" applyFont="1" applyBorder="1" applyAlignment="1" applyProtection="1">
      <alignment horizontal="left"/>
      <protection/>
    </xf>
    <xf numFmtId="3" fontId="15" fillId="0" borderId="57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15" fillId="0" borderId="0" xfId="0" applyNumberFormat="1" applyFont="1" applyBorder="1" applyAlignment="1" applyProtection="1" quotePrefix="1">
      <alignment horizontal="center" wrapText="1"/>
      <protection/>
    </xf>
    <xf numFmtId="3" fontId="15" fillId="0" borderId="57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15" fillId="0" borderId="58" xfId="0" applyNumberFormat="1" applyFont="1" applyBorder="1" applyAlignment="1" applyProtection="1">
      <alignment horizontal="left" wrapText="1"/>
      <protection/>
    </xf>
    <xf numFmtId="3" fontId="15" fillId="0" borderId="59" xfId="0" applyNumberFormat="1" applyFont="1" applyBorder="1" applyAlignment="1" applyProtection="1">
      <alignment horizontal="left" wrapText="1"/>
      <protection/>
    </xf>
    <xf numFmtId="3" fontId="15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15" fillId="0" borderId="14" xfId="0" applyNumberFormat="1" applyFont="1" applyBorder="1" applyAlignment="1" applyProtection="1">
      <alignment horizontal="right" wrapText="1"/>
      <protection/>
    </xf>
    <xf numFmtId="3" fontId="0" fillId="0" borderId="13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3" fontId="0" fillId="0" borderId="3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3" fontId="15" fillId="0" borderId="21" xfId="0" applyNumberFormat="1" applyFont="1" applyBorder="1" applyAlignment="1" applyProtection="1">
      <alignment horizontal="right"/>
      <protection/>
    </xf>
    <xf numFmtId="3" fontId="15" fillId="0" borderId="20" xfId="0" applyNumberFormat="1" applyFont="1" applyBorder="1" applyAlignment="1" applyProtection="1">
      <alignment horizontal="right"/>
      <protection/>
    </xf>
    <xf numFmtId="3" fontId="15" fillId="0" borderId="35" xfId="0" applyNumberFormat="1" applyFont="1" applyBorder="1" applyAlignment="1" applyProtection="1" quotePrefix="1">
      <alignment horizontal="center"/>
      <protection/>
    </xf>
    <xf numFmtId="3" fontId="15" fillId="0" borderId="23" xfId="0" applyNumberFormat="1" applyFont="1" applyBorder="1" applyAlignment="1" applyProtection="1">
      <alignment horizontal="right"/>
      <protection/>
    </xf>
    <xf numFmtId="3" fontId="0" fillId="0" borderId="16" xfId="0" applyNumberForma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5" fillId="0" borderId="0" xfId="0" applyNumberFormat="1" applyFont="1" applyBorder="1" applyAlignment="1" applyProtection="1" quotePrefix="1">
      <alignment horizontal="center"/>
      <protection/>
    </xf>
    <xf numFmtId="4" fontId="0" fillId="0" borderId="13" xfId="0" applyNumberFormat="1" applyFont="1" applyBorder="1" applyAlignment="1" applyProtection="1">
      <alignment/>
      <protection locked="0"/>
    </xf>
    <xf numFmtId="4" fontId="15" fillId="0" borderId="35" xfId="0" applyNumberFormat="1" applyFont="1" applyBorder="1" applyAlignment="1" applyProtection="1" quotePrefix="1">
      <alignment horizontal="center"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15" fillId="0" borderId="0" xfId="0" applyNumberFormat="1" applyFont="1" applyBorder="1" applyAlignment="1" applyProtection="1" quotePrefix="1">
      <alignment horizontal="center" wrapText="1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15" fillId="0" borderId="0" xfId="0" applyNumberFormat="1" applyFont="1" applyBorder="1" applyAlignment="1" applyProtection="1" quotePrefix="1">
      <alignment horizontal="center" wrapText="1"/>
      <protection/>
    </xf>
    <xf numFmtId="3" fontId="0" fillId="0" borderId="16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3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3" fontId="0" fillId="0" borderId="35" xfId="0" applyNumberFormat="1" applyBorder="1" applyAlignment="1" applyProtection="1">
      <alignment horizontal="right"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3" fontId="5" fillId="0" borderId="38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35" xfId="0" applyNumberForma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left"/>
      <protection/>
    </xf>
    <xf numFmtId="4" fontId="0" fillId="34" borderId="33" xfId="0" applyNumberFormat="1" applyFill="1" applyBorder="1" applyAlignment="1" applyProtection="1">
      <alignment/>
      <protection locked="0"/>
    </xf>
    <xf numFmtId="4" fontId="16" fillId="34" borderId="15" xfId="0" applyNumberFormat="1" applyFont="1" applyFill="1" applyBorder="1" applyAlignment="1" applyProtection="1">
      <alignment/>
      <protection/>
    </xf>
    <xf numFmtId="4" fontId="16" fillId="34" borderId="16" xfId="0" applyNumberFormat="1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" fontId="16" fillId="34" borderId="13" xfId="0" applyNumberFormat="1" applyFont="1" applyFill="1" applyBorder="1" applyAlignment="1" applyProtection="1">
      <alignment/>
      <protection/>
    </xf>
    <xf numFmtId="4" fontId="16" fillId="34" borderId="0" xfId="0" applyNumberFormat="1" applyFont="1" applyFill="1" applyBorder="1" applyAlignment="1" applyProtection="1">
      <alignment/>
      <protection/>
    </xf>
    <xf numFmtId="4" fontId="16" fillId="34" borderId="17" xfId="0" applyNumberFormat="1" applyFont="1" applyFill="1" applyBorder="1" applyAlignment="1" applyProtection="1">
      <alignment/>
      <protection/>
    </xf>
    <xf numFmtId="4" fontId="16" fillId="34" borderId="35" xfId="0" applyNumberFormat="1" applyFont="1" applyFill="1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3" fontId="0" fillId="0" borderId="60" xfId="0" applyNumberFormat="1" applyBorder="1" applyAlignment="1" applyProtection="1">
      <alignment horizontal="right"/>
      <protection/>
    </xf>
    <xf numFmtId="4" fontId="16" fillId="34" borderId="21" xfId="0" applyNumberFormat="1" applyFont="1" applyFill="1" applyBorder="1" applyAlignment="1" applyProtection="1">
      <alignment/>
      <protection/>
    </xf>
    <xf numFmtId="4" fontId="16" fillId="34" borderId="20" xfId="0" applyNumberFormat="1" applyFon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 locked="0"/>
    </xf>
    <xf numFmtId="4" fontId="0" fillId="0" borderId="60" xfId="0" applyNumberFormat="1" applyBorder="1" applyAlignment="1" applyProtection="1">
      <alignment/>
      <protection locked="0"/>
    </xf>
    <xf numFmtId="4" fontId="16" fillId="34" borderId="61" xfId="0" applyNumberFormat="1" applyFont="1" applyFill="1" applyBorder="1" applyAlignment="1" applyProtection="1">
      <alignment/>
      <protection/>
    </xf>
    <xf numFmtId="4" fontId="16" fillId="34" borderId="60" xfId="0" applyNumberFormat="1" applyFont="1" applyFill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3" fontId="2" fillId="0" borderId="37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36" xfId="0" applyNumberForma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3" fontId="2" fillId="0" borderId="38" xfId="0" applyNumberFormat="1" applyFont="1" applyBorder="1" applyAlignment="1" applyProtection="1">
      <alignment/>
      <protection/>
    </xf>
    <xf numFmtId="3" fontId="0" fillId="0" borderId="26" xfId="0" applyNumberFormat="1" applyBorder="1" applyAlignment="1" applyProtection="1">
      <alignment horizontal="right"/>
      <protection/>
    </xf>
    <xf numFmtId="4" fontId="0" fillId="0" borderId="26" xfId="0" applyNumberFormat="1" applyBorder="1" applyAlignment="1" applyProtection="1">
      <alignment/>
      <protection/>
    </xf>
    <xf numFmtId="4" fontId="16" fillId="34" borderId="33" xfId="0" applyNumberFormat="1" applyFont="1" applyFill="1" applyBorder="1" applyAlignment="1" applyProtection="1">
      <alignment/>
      <protection/>
    </xf>
    <xf numFmtId="4" fontId="0" fillId="34" borderId="32" xfId="0" applyNumberFormat="1" applyFill="1" applyBorder="1" applyAlignment="1" applyProtection="1">
      <alignment/>
      <protection/>
    </xf>
    <xf numFmtId="4" fontId="0" fillId="34" borderId="33" xfId="0" applyNumberFormat="1" applyFill="1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 horizontal="center"/>
      <protection/>
    </xf>
    <xf numFmtId="3" fontId="0" fillId="0" borderId="41" xfId="0" applyNumberFormat="1" applyBorder="1" applyAlignment="1" applyProtection="1">
      <alignment/>
      <protection/>
    </xf>
    <xf numFmtId="3" fontId="0" fillId="0" borderId="43" xfId="0" applyNumberFormat="1" applyBorder="1" applyAlignment="1" applyProtection="1">
      <alignment horizontal="right"/>
      <protection/>
    </xf>
    <xf numFmtId="4" fontId="0" fillId="0" borderId="44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4" fontId="0" fillId="0" borderId="45" xfId="0" applyNumberFormat="1" applyBorder="1" applyAlignment="1" applyProtection="1">
      <alignment/>
      <protection/>
    </xf>
    <xf numFmtId="3" fontId="9" fillId="0" borderId="0" xfId="58" applyNumberFormat="1" applyFont="1" applyProtection="1" quotePrefix="1">
      <alignment/>
      <protection/>
    </xf>
    <xf numFmtId="3" fontId="11" fillId="0" borderId="0" xfId="58" applyNumberFormat="1" applyFont="1" applyBorder="1" applyAlignment="1" applyProtection="1" quotePrefix="1">
      <alignment horizontal="right"/>
      <protection/>
    </xf>
    <xf numFmtId="165" fontId="15" fillId="0" borderId="0" xfId="62" applyNumberFormat="1" applyFont="1" applyBorder="1" applyAlignment="1" applyProtection="1" quotePrefix="1">
      <alignment horizontal="center"/>
      <protection/>
    </xf>
    <xf numFmtId="3" fontId="5" fillId="0" borderId="0" xfId="59" applyNumberFormat="1" applyFont="1" applyBorder="1" applyProtection="1" quotePrefix="1">
      <alignment/>
      <protection/>
    </xf>
    <xf numFmtId="3" fontId="17" fillId="0" borderId="0" xfId="59" applyNumberFormat="1" applyFont="1" applyBorder="1" quotePrefix="1">
      <alignment/>
      <protection/>
    </xf>
    <xf numFmtId="3" fontId="15" fillId="0" borderId="0" xfId="57" applyNumberFormat="1" applyFont="1" applyBorder="1" applyProtection="1" quotePrefix="1">
      <alignment/>
      <protection/>
    </xf>
    <xf numFmtId="3" fontId="15" fillId="0" borderId="0" xfId="57" applyNumberFormat="1" applyFont="1" applyBorder="1" applyAlignment="1" applyProtection="1" quotePrefix="1">
      <alignment horizontal="right"/>
      <protection/>
    </xf>
    <xf numFmtId="9" fontId="15" fillId="0" borderId="0" xfId="57" applyNumberFormat="1" applyFont="1" applyBorder="1" applyAlignment="1" applyProtection="1" quotePrefix="1">
      <alignment horizontal="right"/>
      <protection/>
    </xf>
    <xf numFmtId="3" fontId="9" fillId="0" borderId="0" xfId="58" applyNumberFormat="1" applyFont="1" applyBorder="1" applyProtection="1" quotePrefix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58" applyNumberFormat="1" applyFont="1" applyBorder="1" applyAlignment="1" applyProtection="1" quotePrefix="1">
      <alignment horizontal="right"/>
      <protection/>
    </xf>
    <xf numFmtId="164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 hidden="1"/>
    </xf>
    <xf numFmtId="3" fontId="14" fillId="0" borderId="13" xfId="0" applyNumberFormat="1" applyFont="1" applyBorder="1" applyAlignment="1" applyProtection="1">
      <alignment horizontal="left"/>
      <protection/>
    </xf>
    <xf numFmtId="3" fontId="15" fillId="0" borderId="21" xfId="0" applyNumberFormat="1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15" fillId="0" borderId="63" xfId="0" applyNumberFormat="1" applyFont="1" applyBorder="1" applyAlignment="1" applyProtection="1">
      <alignment horizontal="left"/>
      <protection/>
    </xf>
    <xf numFmtId="3" fontId="15" fillId="0" borderId="64" xfId="0" applyNumberFormat="1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right"/>
      <protection/>
    </xf>
    <xf numFmtId="3" fontId="0" fillId="0" borderId="39" xfId="0" applyNumberFormat="1" applyBorder="1" applyAlignment="1" applyProtection="1">
      <alignment wrapText="1"/>
      <protection/>
    </xf>
    <xf numFmtId="3" fontId="0" fillId="0" borderId="22" xfId="0" applyNumberFormat="1" applyBorder="1" applyAlignment="1" applyProtection="1">
      <alignment horizontal="right" wrapText="1"/>
      <protection/>
    </xf>
    <xf numFmtId="3" fontId="0" fillId="0" borderId="53" xfId="0" applyNumberFormat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4" fontId="15" fillId="0" borderId="43" xfId="0" applyNumberFormat="1" applyFont="1" applyBorder="1" applyAlignment="1" applyProtection="1" quotePrefix="1">
      <alignment horizontal="center" wrapText="1"/>
      <protection/>
    </xf>
    <xf numFmtId="166" fontId="0" fillId="0" borderId="0" xfId="0" applyNumberFormat="1" applyBorder="1" applyAlignment="1" applyProtection="1">
      <alignment/>
      <protection/>
    </xf>
    <xf numFmtId="166" fontId="15" fillId="0" borderId="0" xfId="0" applyNumberFormat="1" applyFont="1" applyBorder="1" applyAlignment="1" applyProtection="1" quotePrefix="1">
      <alignment horizontal="center" wrapText="1"/>
      <protection/>
    </xf>
    <xf numFmtId="3" fontId="13" fillId="0" borderId="0" xfId="59" applyNumberFormat="1" applyFont="1" applyBorder="1" quotePrefix="1">
      <alignment/>
      <protection/>
    </xf>
    <xf numFmtId="3" fontId="14" fillId="0" borderId="1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5" fillId="0" borderId="0" xfId="0" applyNumberFormat="1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3" fontId="15" fillId="0" borderId="58" xfId="0" applyNumberFormat="1" applyFont="1" applyBorder="1" applyAlignment="1" applyProtection="1">
      <alignment horizontal="left"/>
      <protection/>
    </xf>
    <xf numFmtId="3" fontId="15" fillId="0" borderId="59" xfId="0" applyNumberFormat="1" applyFont="1" applyBorder="1" applyAlignment="1" applyProtection="1">
      <alignment horizontal="left"/>
      <protection/>
    </xf>
    <xf numFmtId="4" fontId="15" fillId="0" borderId="60" xfId="0" applyNumberFormat="1" applyFont="1" applyBorder="1" applyAlignment="1" applyProtection="1" quotePrefix="1">
      <alignment horizontal="center" wrapText="1"/>
      <protection/>
    </xf>
    <xf numFmtId="0" fontId="0" fillId="0" borderId="0" xfId="0" applyFont="1" applyFill="1" applyBorder="1" applyAlignment="1" quotePrefix="1">
      <alignment/>
    </xf>
    <xf numFmtId="3" fontId="5" fillId="0" borderId="0" xfId="59" applyNumberFormat="1" applyFont="1" applyBorder="1" quotePrefix="1">
      <alignment/>
      <protection/>
    </xf>
    <xf numFmtId="3" fontId="15" fillId="0" borderId="12" xfId="0" applyNumberFormat="1" applyFont="1" applyBorder="1" applyAlignment="1" applyProtection="1" quotePrefix="1">
      <alignment horizontal="center"/>
      <protection/>
    </xf>
    <xf numFmtId="3" fontId="15" fillId="0" borderId="14" xfId="0" applyNumberFormat="1" applyFont="1" applyBorder="1" applyAlignment="1" applyProtection="1" quotePrefix="1">
      <alignment horizontal="center"/>
      <protection/>
    </xf>
    <xf numFmtId="3" fontId="15" fillId="0" borderId="23" xfId="0" applyNumberFormat="1" applyFont="1" applyBorder="1" applyAlignment="1" applyProtection="1" quotePrefix="1">
      <alignment horizontal="center"/>
      <protection/>
    </xf>
    <xf numFmtId="4" fontId="0" fillId="0" borderId="14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15" fillId="0" borderId="20" xfId="0" applyNumberFormat="1" applyFont="1" applyBorder="1" applyAlignment="1" applyProtection="1" quotePrefix="1">
      <alignment horizontal="center" wrapText="1"/>
      <protection/>
    </xf>
    <xf numFmtId="4" fontId="15" fillId="0" borderId="20" xfId="0" applyNumberFormat="1" applyFont="1" applyBorder="1" applyAlignment="1" applyProtection="1" quotePrefix="1">
      <alignment horizontal="center"/>
      <protection/>
    </xf>
    <xf numFmtId="4" fontId="0" fillId="0" borderId="23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15" fillId="0" borderId="60" xfId="0" applyNumberFormat="1" applyFont="1" applyBorder="1" applyAlignment="1" applyProtection="1" quotePrefix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9" fillId="0" borderId="0" xfId="58" applyNumberFormat="1" applyFont="1" applyFill="1" applyBorder="1" applyProtection="1" quotePrefix="1">
      <alignment/>
      <protection/>
    </xf>
    <xf numFmtId="165" fontId="15" fillId="0" borderId="0" xfId="62" applyNumberFormat="1" applyFont="1" applyFill="1" applyBorder="1" applyAlignment="1" applyProtection="1" quotePrefix="1">
      <alignment horizontal="center"/>
      <protection/>
    </xf>
    <xf numFmtId="3" fontId="11" fillId="0" borderId="0" xfId="58" applyNumberFormat="1" applyFont="1" applyFill="1" applyBorder="1" applyAlignment="1" applyProtection="1" quotePrefix="1">
      <alignment horizontal="right"/>
      <protection/>
    </xf>
    <xf numFmtId="3" fontId="17" fillId="0" borderId="0" xfId="59" applyNumberFormat="1" applyFont="1" applyFill="1" applyBorder="1" quotePrefix="1">
      <alignment/>
      <protection/>
    </xf>
    <xf numFmtId="2" fontId="15" fillId="0" borderId="0" xfId="57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3" fillId="0" borderId="0" xfId="59" applyNumberFormat="1" applyFont="1" applyFill="1" applyBorder="1" applyProtection="1" quotePrefix="1">
      <alignment/>
      <protection/>
    </xf>
    <xf numFmtId="3" fontId="5" fillId="0" borderId="0" xfId="59" applyNumberFormat="1" applyFont="1" applyFill="1" applyBorder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 quotePrefix="1">
      <alignment horizontal="center" wrapText="1"/>
      <protection/>
    </xf>
    <xf numFmtId="3" fontId="0" fillId="0" borderId="0" xfId="0" applyNumberFormat="1" applyFont="1" applyBorder="1" applyAlignment="1" quotePrefix="1">
      <alignment/>
    </xf>
    <xf numFmtId="3" fontId="3" fillId="0" borderId="0" xfId="0" applyNumberFormat="1" applyFont="1" applyAlignment="1" applyProtection="1">
      <alignment/>
      <protection/>
    </xf>
    <xf numFmtId="0" fontId="5" fillId="0" borderId="0" xfId="59" applyFont="1" applyProtection="1">
      <alignment/>
      <protection/>
    </xf>
    <xf numFmtId="3" fontId="19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22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167" fontId="0" fillId="0" borderId="25" xfId="44" applyNumberFormat="1" applyFont="1" applyBorder="1" applyAlignment="1" applyProtection="1" quotePrefix="1">
      <alignment horizontal="left"/>
      <protection/>
    </xf>
    <xf numFmtId="4" fontId="0" fillId="0" borderId="13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/>
    </xf>
    <xf numFmtId="4" fontId="16" fillId="34" borderId="13" xfId="0" applyNumberFormat="1" applyFont="1" applyFill="1" applyBorder="1" applyAlignment="1" applyProtection="1">
      <alignment horizontal="right" wrapText="1"/>
      <protection/>
    </xf>
    <xf numFmtId="4" fontId="16" fillId="34" borderId="0" xfId="0" applyNumberFormat="1" applyFont="1" applyFill="1" applyBorder="1" applyAlignment="1" applyProtection="1">
      <alignment horizontal="right" wrapText="1"/>
      <protection/>
    </xf>
    <xf numFmtId="4" fontId="0" fillId="0" borderId="13" xfId="0" applyNumberFormat="1" applyFill="1" applyBorder="1" applyAlignment="1" applyProtection="1">
      <alignment horizontal="right" wrapText="1"/>
      <protection locked="0"/>
    </xf>
    <xf numFmtId="4" fontId="0" fillId="0" borderId="26" xfId="0" applyNumberFormat="1" applyFill="1" applyBorder="1" applyAlignment="1" applyProtection="1">
      <alignment horizontal="right" wrapText="1"/>
      <protection locked="0"/>
    </xf>
    <xf numFmtId="4" fontId="0" fillId="0" borderId="26" xfId="0" applyNumberFormat="1" applyBorder="1" applyAlignment="1" applyProtection="1">
      <alignment horizontal="center" wrapText="1"/>
      <protection/>
    </xf>
    <xf numFmtId="4" fontId="0" fillId="0" borderId="14" xfId="0" applyNumberFormat="1" applyFill="1" applyBorder="1" applyAlignment="1" applyProtection="1">
      <alignment horizontal="right" wrapText="1"/>
      <protection locked="0"/>
    </xf>
    <xf numFmtId="167" fontId="0" fillId="0" borderId="26" xfId="44" applyNumberFormat="1" applyFont="1" applyBorder="1" applyAlignment="1" applyProtection="1" quotePrefix="1">
      <alignment horizontal="left"/>
      <protection/>
    </xf>
    <xf numFmtId="0" fontId="15" fillId="0" borderId="38" xfId="0" applyFont="1" applyBorder="1" applyAlignment="1" applyProtection="1">
      <alignment/>
      <protection/>
    </xf>
    <xf numFmtId="167" fontId="0" fillId="0" borderId="26" xfId="44" applyNumberFormat="1" applyFont="1" applyBorder="1" applyAlignment="1" applyProtection="1">
      <alignment horizontal="left"/>
      <protection/>
    </xf>
    <xf numFmtId="4" fontId="16" fillId="0" borderId="0" xfId="0" applyNumberFormat="1" applyFont="1" applyBorder="1" applyAlignment="1" applyProtection="1">
      <alignment horizontal="right" wrapText="1"/>
      <protection/>
    </xf>
    <xf numFmtId="4" fontId="16" fillId="34" borderId="26" xfId="0" applyNumberFormat="1" applyFont="1" applyFill="1" applyBorder="1" applyAlignment="1" applyProtection="1">
      <alignment horizontal="right" wrapText="1"/>
      <protection/>
    </xf>
    <xf numFmtId="4" fontId="16" fillId="34" borderId="14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32" xfId="0" applyBorder="1" applyAlignment="1" applyProtection="1">
      <alignment horizontal="left"/>
      <protection/>
    </xf>
    <xf numFmtId="167" fontId="0" fillId="0" borderId="31" xfId="44" applyNumberFormat="1" applyFont="1" applyBorder="1" applyAlignment="1" applyProtection="1">
      <alignment horizontal="left"/>
      <protection/>
    </xf>
    <xf numFmtId="4" fontId="0" fillId="0" borderId="33" xfId="0" applyNumberFormat="1" applyBorder="1" applyAlignment="1" applyProtection="1">
      <alignment horizontal="right" wrapText="1"/>
      <protection locked="0"/>
    </xf>
    <xf numFmtId="4" fontId="0" fillId="0" borderId="32" xfId="0" applyNumberFormat="1" applyBorder="1" applyAlignment="1" applyProtection="1">
      <alignment horizontal="right" wrapText="1"/>
      <protection locked="0"/>
    </xf>
    <xf numFmtId="4" fontId="0" fillId="0" borderId="31" xfId="0" applyNumberFormat="1" applyBorder="1" applyAlignment="1" applyProtection="1">
      <alignment horizontal="right" wrapText="1"/>
      <protection locked="0"/>
    </xf>
    <xf numFmtId="4" fontId="0" fillId="0" borderId="31" xfId="0" applyNumberFormat="1" applyBorder="1" applyAlignment="1" applyProtection="1">
      <alignment horizontal="center" wrapText="1"/>
      <protection/>
    </xf>
    <xf numFmtId="4" fontId="0" fillId="0" borderId="34" xfId="0" applyNumberFormat="1" applyBorder="1" applyAlignment="1" applyProtection="1">
      <alignment horizontal="right" wrapText="1"/>
      <protection locked="0"/>
    </xf>
    <xf numFmtId="4" fontId="0" fillId="0" borderId="26" xfId="0" applyNumberFormat="1" applyBorder="1" applyAlignment="1" applyProtection="1">
      <alignment horizontal="right" wrapText="1"/>
      <protection locked="0"/>
    </xf>
    <xf numFmtId="4" fontId="0" fillId="0" borderId="14" xfId="0" applyNumberFormat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26" xfId="0" applyNumberFormat="1" applyFont="1" applyFill="1" applyBorder="1" applyAlignment="1" applyProtection="1">
      <alignment horizontal="right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5" fillId="0" borderId="39" xfId="0" applyFont="1" applyBorder="1" applyAlignment="1" applyProtection="1">
      <alignment/>
      <protection/>
    </xf>
    <xf numFmtId="0" fontId="0" fillId="0" borderId="65" xfId="0" applyBorder="1" applyAlignment="1" applyProtection="1">
      <alignment horizontal="left"/>
      <protection/>
    </xf>
    <xf numFmtId="167" fontId="0" fillId="0" borderId="66" xfId="44" applyNumberFormat="1" applyFont="1" applyBorder="1" applyAlignment="1" applyProtection="1" quotePrefix="1">
      <alignment horizontal="left"/>
      <protection/>
    </xf>
    <xf numFmtId="4" fontId="0" fillId="34" borderId="67" xfId="0" applyNumberFormat="1" applyFont="1" applyFill="1" applyBorder="1" applyAlignment="1" applyProtection="1">
      <alignment horizontal="right" wrapText="1"/>
      <protection locked="0"/>
    </xf>
    <xf numFmtId="4" fontId="0" fillId="0" borderId="65" xfId="0" applyNumberFormat="1" applyFont="1" applyFill="1" applyBorder="1" applyAlignment="1" applyProtection="1">
      <alignment horizontal="right" wrapText="1"/>
      <protection locked="0"/>
    </xf>
    <xf numFmtId="4" fontId="0" fillId="34" borderId="67" xfId="0" applyNumberFormat="1" applyFont="1" applyFill="1" applyBorder="1" applyAlignment="1" applyProtection="1">
      <alignment horizontal="right" wrapText="1"/>
      <protection/>
    </xf>
    <xf numFmtId="4" fontId="0" fillId="34" borderId="65" xfId="0" applyNumberFormat="1" applyFont="1" applyFill="1" applyBorder="1" applyAlignment="1" applyProtection="1">
      <alignment horizontal="right" wrapText="1"/>
      <protection/>
    </xf>
    <xf numFmtId="4" fontId="0" fillId="0" borderId="66" xfId="0" applyNumberFormat="1" applyFont="1" applyFill="1" applyBorder="1" applyAlignment="1" applyProtection="1">
      <alignment horizontal="right" wrapText="1"/>
      <protection locked="0"/>
    </xf>
    <xf numFmtId="4" fontId="0" fillId="0" borderId="66" xfId="0" applyNumberFormat="1" applyFill="1" applyBorder="1" applyAlignment="1" applyProtection="1">
      <alignment horizontal="center" wrapText="1"/>
      <protection/>
    </xf>
    <xf numFmtId="4" fontId="0" fillId="34" borderId="65" xfId="0" applyNumberFormat="1" applyFont="1" applyFill="1" applyBorder="1" applyAlignment="1" applyProtection="1">
      <alignment horizontal="right" wrapText="1"/>
      <protection locked="0"/>
    </xf>
    <xf numFmtId="4" fontId="0" fillId="0" borderId="68" xfId="0" applyNumberFormat="1" applyFont="1" applyFill="1" applyBorder="1" applyAlignment="1" applyProtection="1">
      <alignment horizontal="right" wrapText="1"/>
      <protection locked="0"/>
    </xf>
    <xf numFmtId="4" fontId="16" fillId="34" borderId="33" xfId="0" applyNumberFormat="1" applyFont="1" applyFill="1" applyBorder="1" applyAlignment="1" applyProtection="1">
      <alignment horizontal="right" wrapText="1"/>
      <protection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4" fontId="16" fillId="34" borderId="32" xfId="0" applyNumberFormat="1" applyFont="1" applyFill="1" applyBorder="1" applyAlignment="1" applyProtection="1">
      <alignment horizontal="right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1" xfId="0" applyNumberFormat="1" applyFill="1" applyBorder="1" applyAlignment="1" applyProtection="1">
      <alignment horizontal="center" wrapText="1"/>
      <protection/>
    </xf>
    <xf numFmtId="4" fontId="0" fillId="0" borderId="34" xfId="0" applyNumberFormat="1" applyFont="1" applyFill="1" applyBorder="1" applyAlignment="1" applyProtection="1">
      <alignment horizontal="right" wrapText="1"/>
      <protection locked="0"/>
    </xf>
    <xf numFmtId="0" fontId="0" fillId="0" borderId="41" xfId="0" applyBorder="1" applyAlignment="1" applyProtection="1">
      <alignment/>
      <protection/>
    </xf>
    <xf numFmtId="0" fontId="0" fillId="0" borderId="60" xfId="0" applyBorder="1" applyAlignment="1" applyProtection="1">
      <alignment horizontal="left"/>
      <protection/>
    </xf>
    <xf numFmtId="167" fontId="0" fillId="0" borderId="69" xfId="44" applyNumberFormat="1" applyFont="1" applyBorder="1" applyAlignment="1" applyProtection="1">
      <alignment horizontal="left"/>
      <protection/>
    </xf>
    <xf numFmtId="4" fontId="16" fillId="34" borderId="61" xfId="0" applyNumberFormat="1" applyFont="1" applyFill="1" applyBorder="1" applyAlignment="1" applyProtection="1">
      <alignment horizontal="right" wrapText="1"/>
      <protection/>
    </xf>
    <xf numFmtId="4" fontId="0" fillId="0" borderId="60" xfId="0" applyNumberFormat="1" applyBorder="1" applyAlignment="1" applyProtection="1">
      <alignment horizontal="right" wrapText="1"/>
      <protection locked="0"/>
    </xf>
    <xf numFmtId="4" fontId="0" fillId="0" borderId="69" xfId="0" applyNumberFormat="1" applyBorder="1" applyAlignment="1" applyProtection="1">
      <alignment/>
      <protection locked="0"/>
    </xf>
    <xf numFmtId="4" fontId="0" fillId="0" borderId="69" xfId="0" applyNumberFormat="1" applyBorder="1" applyAlignment="1" applyProtection="1">
      <alignment horizontal="center"/>
      <protection/>
    </xf>
    <xf numFmtId="4" fontId="16" fillId="34" borderId="60" xfId="0" applyNumberFormat="1" applyFont="1" applyFill="1" applyBorder="1" applyAlignment="1" applyProtection="1">
      <alignment horizontal="right" wrapText="1"/>
      <protection/>
    </xf>
    <xf numFmtId="4" fontId="0" fillId="0" borderId="62" xfId="0" applyNumberFormat="1" applyBorder="1" applyAlignment="1" applyProtection="1">
      <alignment/>
      <protection locked="0"/>
    </xf>
    <xf numFmtId="0" fontId="15" fillId="0" borderId="37" xfId="0" applyFont="1" applyBorder="1" applyAlignment="1" applyProtection="1">
      <alignment/>
      <protection/>
    </xf>
    <xf numFmtId="167" fontId="0" fillId="0" borderId="36" xfId="44" applyNumberFormat="1" applyFont="1" applyBorder="1" applyAlignment="1" applyProtection="1">
      <alignment/>
      <protection/>
    </xf>
    <xf numFmtId="4" fontId="0" fillId="0" borderId="11" xfId="42" applyNumberFormat="1" applyFont="1" applyBorder="1" applyAlignment="1" applyProtection="1">
      <alignment horizontal="right" wrapText="1"/>
      <protection/>
    </xf>
    <xf numFmtId="4" fontId="0" fillId="0" borderId="10" xfId="42" applyNumberFormat="1" applyFont="1" applyBorder="1" applyAlignment="1" applyProtection="1">
      <alignment horizontal="right" wrapText="1"/>
      <protection/>
    </xf>
    <xf numFmtId="4" fontId="0" fillId="0" borderId="36" xfId="42" applyNumberFormat="1" applyFont="1" applyBorder="1" applyAlignment="1" applyProtection="1">
      <alignment horizontal="right" wrapText="1"/>
      <protection/>
    </xf>
    <xf numFmtId="4" fontId="0" fillId="0" borderId="36" xfId="42" applyNumberFormat="1" applyFont="1" applyBorder="1" applyAlignment="1" applyProtection="1">
      <alignment horizontal="center" wrapText="1"/>
      <protection/>
    </xf>
    <xf numFmtId="4" fontId="0" fillId="0" borderId="12" xfId="42" applyNumberFormat="1" applyFont="1" applyBorder="1" applyAlignment="1" applyProtection="1">
      <alignment horizontal="right" wrapText="1"/>
      <protection/>
    </xf>
    <xf numFmtId="167" fontId="0" fillId="0" borderId="26" xfId="44" applyNumberFormat="1" applyFont="1" applyBorder="1" applyAlignment="1" applyProtection="1">
      <alignment/>
      <protection/>
    </xf>
    <xf numFmtId="4" fontId="0" fillId="0" borderId="13" xfId="42" applyNumberFormat="1" applyFont="1" applyBorder="1" applyAlignment="1" applyProtection="1">
      <alignment horizontal="right" wrapText="1"/>
      <protection/>
    </xf>
    <xf numFmtId="4" fontId="0" fillId="0" borderId="0" xfId="42" applyNumberFormat="1" applyFont="1" applyBorder="1" applyAlignment="1" applyProtection="1">
      <alignment horizontal="right" wrapText="1"/>
      <protection/>
    </xf>
    <xf numFmtId="4" fontId="0" fillId="0" borderId="26" xfId="42" applyNumberFormat="1" applyFont="1" applyBorder="1" applyAlignment="1" applyProtection="1">
      <alignment horizontal="right" wrapText="1"/>
      <protection/>
    </xf>
    <xf numFmtId="4" fontId="0" fillId="0" borderId="26" xfId="42" applyNumberFormat="1" applyFont="1" applyBorder="1" applyAlignment="1" applyProtection="1">
      <alignment horizontal="center" wrapText="1"/>
      <protection/>
    </xf>
    <xf numFmtId="4" fontId="0" fillId="0" borderId="14" xfId="42" applyNumberFormat="1" applyFont="1" applyBorder="1" applyAlignment="1" applyProtection="1">
      <alignment horizontal="right" wrapText="1"/>
      <protection/>
    </xf>
    <xf numFmtId="4" fontId="0" fillId="34" borderId="13" xfId="42" applyNumberFormat="1" applyFont="1" applyFill="1" applyBorder="1" applyAlignment="1" applyProtection="1">
      <alignment horizontal="right" wrapText="1"/>
      <protection/>
    </xf>
    <xf numFmtId="4" fontId="0" fillId="34" borderId="0" xfId="42" applyNumberFormat="1" applyFont="1" applyFill="1" applyBorder="1" applyAlignment="1" applyProtection="1">
      <alignment horizontal="right" wrapText="1"/>
      <protection/>
    </xf>
    <xf numFmtId="4" fontId="0" fillId="34" borderId="26" xfId="42" applyNumberFormat="1" applyFont="1" applyFill="1" applyBorder="1" applyAlignment="1" applyProtection="1">
      <alignment horizontal="right" wrapText="1"/>
      <protection/>
    </xf>
    <xf numFmtId="0" fontId="0" fillId="0" borderId="41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4" fontId="0" fillId="0" borderId="44" xfId="42" applyNumberFormat="1" applyFont="1" applyBorder="1" applyAlignment="1" applyProtection="1">
      <alignment horizontal="right" wrapText="1"/>
      <protection/>
    </xf>
    <xf numFmtId="4" fontId="0" fillId="0" borderId="43" xfId="42" applyNumberFormat="1" applyFont="1" applyBorder="1" applyAlignment="1" applyProtection="1">
      <alignment horizontal="right" wrapText="1"/>
      <protection/>
    </xf>
    <xf numFmtId="4" fontId="0" fillId="0" borderId="42" xfId="42" applyNumberFormat="1" applyFont="1" applyBorder="1" applyAlignment="1" applyProtection="1">
      <alignment horizontal="right" wrapText="1"/>
      <protection/>
    </xf>
    <xf numFmtId="4" fontId="0" fillId="0" borderId="42" xfId="42" applyNumberFormat="1" applyFont="1" applyBorder="1" applyAlignment="1" applyProtection="1">
      <alignment horizontal="center" wrapText="1"/>
      <protection/>
    </xf>
    <xf numFmtId="4" fontId="0" fillId="0" borderId="45" xfId="42" applyNumberFormat="1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42" applyNumberFormat="1" applyFont="1" applyBorder="1" applyAlignment="1" applyProtection="1">
      <alignment horizontal="right" wrapText="1"/>
      <protection/>
    </xf>
    <xf numFmtId="3" fontId="0" fillId="0" borderId="0" xfId="42" applyNumberFormat="1" applyFont="1" applyBorder="1" applyAlignment="1" applyProtection="1">
      <alignment horizontal="center" wrapText="1"/>
      <protection/>
    </xf>
    <xf numFmtId="4" fontId="21" fillId="0" borderId="0" xfId="0" applyNumberFormat="1" applyFont="1" applyBorder="1" applyAlignment="1" applyProtection="1" quotePrefix="1">
      <alignment horizontal="right" wrapText="1"/>
      <protection/>
    </xf>
    <xf numFmtId="4" fontId="0" fillId="34" borderId="16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 quotePrefix="1">
      <alignment horizontal="center"/>
      <protection/>
    </xf>
    <xf numFmtId="4" fontId="15" fillId="34" borderId="35" xfId="0" applyNumberFormat="1" applyFont="1" applyFill="1" applyBorder="1" applyAlignment="1" applyProtection="1" quotePrefix="1">
      <alignment horizontal="center"/>
      <protection/>
    </xf>
    <xf numFmtId="4" fontId="15" fillId="34" borderId="0" xfId="0" applyNumberFormat="1" applyFont="1" applyFill="1" applyBorder="1" applyAlignment="1" applyProtection="1" quotePrefix="1">
      <alignment horizontal="center" wrapText="1"/>
      <protection/>
    </xf>
    <xf numFmtId="4" fontId="0" fillId="34" borderId="14" xfId="0" applyNumberForma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 locked="0"/>
    </xf>
    <xf numFmtId="4" fontId="0" fillId="34" borderId="35" xfId="0" applyNumberFormat="1" applyFont="1" applyFill="1" applyBorder="1" applyAlignment="1" applyProtection="1">
      <alignment/>
      <protection locked="0"/>
    </xf>
    <xf numFmtId="4" fontId="0" fillId="34" borderId="17" xfId="0" applyNumberFormat="1" applyFill="1" applyBorder="1" applyAlignment="1" applyProtection="1">
      <alignment/>
      <protection locked="0"/>
    </xf>
    <xf numFmtId="4" fontId="0" fillId="34" borderId="35" xfId="0" applyNumberFormat="1" applyFill="1" applyBorder="1" applyAlignment="1" applyProtection="1">
      <alignment/>
      <protection locked="0"/>
    </xf>
    <xf numFmtId="4" fontId="0" fillId="34" borderId="17" xfId="0" applyNumberFormat="1" applyFill="1" applyBorder="1" applyAlignment="1" applyProtection="1">
      <alignment/>
      <protection/>
    </xf>
    <xf numFmtId="4" fontId="0" fillId="34" borderId="35" xfId="0" applyNumberFormat="1" applyFill="1" applyBorder="1" applyAlignment="1" applyProtection="1">
      <alignment/>
      <protection/>
    </xf>
    <xf numFmtId="4" fontId="0" fillId="34" borderId="19" xfId="0" applyNumberFormat="1" applyFill="1" applyBorder="1" applyAlignment="1" applyProtection="1">
      <alignment/>
      <protection/>
    </xf>
    <xf numFmtId="4" fontId="0" fillId="34" borderId="15" xfId="0" applyNumberForma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3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PARE" xfId="57"/>
    <cellStyle name="Normal_newtab" xfId="58"/>
    <cellStyle name="Normal_t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7"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era.ioe.ac.uk/home\SASFILES\Dynamic\Apps04_\HESES04_\tplate$\heses04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S"/>
      <sheetName val="MED"/>
      <sheetName val="OUT"/>
      <sheetName val="PT"/>
      <sheetName val="FEE"/>
      <sheetName val="SUB"/>
      <sheetName val="HEC"/>
      <sheetName val="HBK"/>
      <sheetName val="STD"/>
      <sheetName val="F04"/>
      <sheetName val="COM1"/>
      <sheetName val="COM2"/>
      <sheetName val="RAW"/>
      <sheetName val="ERR"/>
      <sheetName val="Differences"/>
    </sheetNames>
    <sheetDataSet>
      <sheetData sheetId="0">
        <row r="3">
          <cell r="K3" t="str">
            <v>Contact:</v>
          </cell>
          <cell r="S3" t="str">
            <v>HEA:</v>
          </cell>
        </row>
        <row r="4">
          <cell r="K4" t="str">
            <v>Phone:</v>
          </cell>
          <cell r="S4" t="str">
            <v>HEAPhone:</v>
          </cell>
        </row>
        <row r="5">
          <cell r="K5" t="str">
            <v>Date loaded: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5" customWidth="1"/>
    <col min="2" max="2" width="7.140625" style="5" customWidth="1"/>
    <col min="3" max="3" width="5.140625" style="5" customWidth="1"/>
    <col min="4" max="7" width="8.7109375" style="5" customWidth="1"/>
    <col min="8" max="8" width="8.7109375" style="5" hidden="1" customWidth="1"/>
    <col min="9" max="12" width="8.7109375" style="5" customWidth="1"/>
    <col min="13" max="13" width="8.7109375" style="5" hidden="1" customWidth="1"/>
    <col min="14" max="17" width="8.7109375" style="5" customWidth="1"/>
    <col min="18" max="18" width="8.7109375" style="5" hidden="1" customWidth="1"/>
    <col min="19" max="22" width="8.7109375" style="5" customWidth="1"/>
  </cols>
  <sheetData>
    <row r="1" spans="1:19" ht="18">
      <c r="A1" s="150" t="s">
        <v>40</v>
      </c>
      <c r="N1" s="151"/>
      <c r="P1" s="152"/>
      <c r="S1" s="153"/>
    </row>
    <row r="2" spans="1:16" ht="12.75">
      <c r="A2" s="154"/>
      <c r="P2" s="152"/>
    </row>
    <row r="3" spans="1:19" ht="15.75">
      <c r="A3" s="7" t="s">
        <v>46</v>
      </c>
      <c r="K3" s="2" t="s">
        <v>41</v>
      </c>
      <c r="P3" s="152"/>
      <c r="S3" s="2" t="s">
        <v>43</v>
      </c>
    </row>
    <row r="4" spans="1:19" ht="15.75">
      <c r="A4" s="7" t="s">
        <v>47</v>
      </c>
      <c r="K4" s="2" t="s">
        <v>45</v>
      </c>
      <c r="P4" s="152"/>
      <c r="S4" s="2" t="s">
        <v>44</v>
      </c>
    </row>
    <row r="5" spans="1:16" ht="15.75">
      <c r="A5" s="7" t="s">
        <v>74</v>
      </c>
      <c r="K5" s="2" t="s">
        <v>42</v>
      </c>
      <c r="P5" s="152"/>
    </row>
    <row r="6" spans="1:19" ht="15.75">
      <c r="A6" s="7" t="s">
        <v>75</v>
      </c>
      <c r="K6" s="152"/>
      <c r="L6" s="6"/>
      <c r="M6" s="56"/>
      <c r="N6" s="56"/>
      <c r="P6" s="152"/>
      <c r="S6" s="155"/>
    </row>
    <row r="7" spans="1:19" ht="15.75">
      <c r="A7" s="7"/>
      <c r="L7" s="6"/>
      <c r="M7" s="56"/>
      <c r="N7" s="56"/>
      <c r="S7" s="155"/>
    </row>
    <row r="8" spans="4:19" ht="13.5" thickBot="1">
      <c r="D8" s="4" t="str">
        <f>D77</f>
        <v>Validation: OK</v>
      </c>
      <c r="I8" s="4" t="str">
        <f>I77</f>
        <v>Validation: OK</v>
      </c>
      <c r="N8" s="4" t="str">
        <f>N77</f>
        <v>Validation: OK</v>
      </c>
      <c r="S8" s="4" t="str">
        <f>S77</f>
        <v>Validation: OK</v>
      </c>
    </row>
    <row r="9" spans="1:22" ht="12.75">
      <c r="A9" s="156"/>
      <c r="B9" s="157"/>
      <c r="C9" s="157"/>
      <c r="D9" s="158">
        <v>1</v>
      </c>
      <c r="E9" s="159"/>
      <c r="F9" s="159"/>
      <c r="G9" s="159"/>
      <c r="H9" s="160" t="s">
        <v>76</v>
      </c>
      <c r="I9" s="158">
        <v>2</v>
      </c>
      <c r="J9" s="159"/>
      <c r="K9" s="159"/>
      <c r="L9" s="159"/>
      <c r="M9" s="160" t="s">
        <v>76</v>
      </c>
      <c r="N9" s="158">
        <v>3</v>
      </c>
      <c r="O9" s="159"/>
      <c r="P9" s="159"/>
      <c r="Q9" s="159"/>
      <c r="R9" s="160" t="s">
        <v>76</v>
      </c>
      <c r="S9" s="158">
        <v>4</v>
      </c>
      <c r="T9" s="159"/>
      <c r="U9" s="159"/>
      <c r="V9" s="161"/>
    </row>
    <row r="10" spans="1:22" ht="12.75">
      <c r="A10" s="162"/>
      <c r="B10" s="163"/>
      <c r="C10" s="163"/>
      <c r="D10" s="164"/>
      <c r="E10" s="165"/>
      <c r="F10" s="165"/>
      <c r="G10" s="165"/>
      <c r="H10" s="166"/>
      <c r="I10" s="164"/>
      <c r="J10" s="165"/>
      <c r="K10" s="165"/>
      <c r="L10" s="165"/>
      <c r="M10" s="166"/>
      <c r="N10" s="164"/>
      <c r="O10" s="165"/>
      <c r="P10" s="165"/>
      <c r="Q10" s="165"/>
      <c r="R10" s="166"/>
      <c r="S10" s="164"/>
      <c r="T10" s="165"/>
      <c r="U10" s="165"/>
      <c r="V10" s="167"/>
    </row>
    <row r="11" spans="1:22" ht="12.75">
      <c r="A11" s="162"/>
      <c r="B11" s="163"/>
      <c r="C11" s="163"/>
      <c r="D11" s="168" t="s">
        <v>63</v>
      </c>
      <c r="E11" s="169"/>
      <c r="F11" s="169"/>
      <c r="G11" s="169"/>
      <c r="H11" s="170" t="s">
        <v>76</v>
      </c>
      <c r="I11" s="168" t="s">
        <v>64</v>
      </c>
      <c r="J11" s="169"/>
      <c r="K11" s="169"/>
      <c r="L11" s="169"/>
      <c r="M11" s="170" t="s">
        <v>76</v>
      </c>
      <c r="N11" s="168" t="s">
        <v>78</v>
      </c>
      <c r="O11" s="165"/>
      <c r="P11" s="165"/>
      <c r="Q11" s="165"/>
      <c r="R11" s="166" t="s">
        <v>76</v>
      </c>
      <c r="S11" s="171" t="s">
        <v>79</v>
      </c>
      <c r="T11" s="165"/>
      <c r="U11" s="165"/>
      <c r="V11" s="167"/>
    </row>
    <row r="12" spans="1:22" ht="12.75">
      <c r="A12" s="162"/>
      <c r="B12" s="163"/>
      <c r="C12" s="163"/>
      <c r="D12" s="168" t="s">
        <v>65</v>
      </c>
      <c r="E12" s="169"/>
      <c r="F12" s="169"/>
      <c r="G12" s="169"/>
      <c r="H12" s="170" t="s">
        <v>76</v>
      </c>
      <c r="I12" s="168" t="s">
        <v>66</v>
      </c>
      <c r="J12" s="169"/>
      <c r="K12" s="169"/>
      <c r="L12" s="169"/>
      <c r="M12" s="170" t="s">
        <v>76</v>
      </c>
      <c r="N12" s="168" t="s">
        <v>80</v>
      </c>
      <c r="O12" s="165"/>
      <c r="P12" s="165"/>
      <c r="Q12" s="165"/>
      <c r="R12" s="166" t="s">
        <v>76</v>
      </c>
      <c r="S12" s="171" t="s">
        <v>81</v>
      </c>
      <c r="T12" s="165"/>
      <c r="U12" s="165"/>
      <c r="V12" s="167"/>
    </row>
    <row r="13" spans="1:22" ht="12.75">
      <c r="A13" s="162"/>
      <c r="B13" s="163"/>
      <c r="C13" s="163"/>
      <c r="D13" s="172" t="str">
        <f>"1 December 2005 inclusive"</f>
        <v>1 December 2005 inclusive</v>
      </c>
      <c r="E13" s="173"/>
      <c r="F13" s="173"/>
      <c r="G13" s="173"/>
      <c r="H13" s="174" t="s">
        <v>76</v>
      </c>
      <c r="I13" s="175" t="s">
        <v>68</v>
      </c>
      <c r="J13" s="173"/>
      <c r="K13" s="173"/>
      <c r="L13" s="173"/>
      <c r="M13" s="174" t="s">
        <v>76</v>
      </c>
      <c r="N13" s="175" t="s">
        <v>82</v>
      </c>
      <c r="O13" s="176"/>
      <c r="P13" s="176"/>
      <c r="Q13" s="176"/>
      <c r="R13" s="177" t="s">
        <v>76</v>
      </c>
      <c r="S13" s="178" t="s">
        <v>83</v>
      </c>
      <c r="T13" s="176"/>
      <c r="U13" s="176"/>
      <c r="V13" s="179"/>
    </row>
    <row r="14" spans="1:22" ht="12.75">
      <c r="A14" s="180"/>
      <c r="B14" s="181"/>
      <c r="C14" s="181"/>
      <c r="D14" s="182" t="s">
        <v>84</v>
      </c>
      <c r="E14" s="183"/>
      <c r="F14" s="183"/>
      <c r="G14" s="184"/>
      <c r="H14" s="185" t="s">
        <v>76</v>
      </c>
      <c r="I14" s="182" t="s">
        <v>84</v>
      </c>
      <c r="J14" s="186"/>
      <c r="K14" s="186"/>
      <c r="L14" s="187"/>
      <c r="M14" s="166" t="s">
        <v>76</v>
      </c>
      <c r="N14" s="182" t="s">
        <v>84</v>
      </c>
      <c r="O14" s="186"/>
      <c r="P14" s="186"/>
      <c r="Q14" s="187"/>
      <c r="R14" s="166" t="s">
        <v>76</v>
      </c>
      <c r="S14" s="182" t="s">
        <v>84</v>
      </c>
      <c r="T14" s="186"/>
      <c r="U14" s="186"/>
      <c r="V14" s="188"/>
    </row>
    <row r="15" spans="1:22" ht="12.75">
      <c r="A15" s="180"/>
      <c r="B15" s="181"/>
      <c r="C15" s="181"/>
      <c r="D15" s="189" t="s">
        <v>29</v>
      </c>
      <c r="E15" s="190"/>
      <c r="F15" s="184"/>
      <c r="G15" s="191"/>
      <c r="H15" s="185" t="s">
        <v>76</v>
      </c>
      <c r="I15" s="189" t="s">
        <v>29</v>
      </c>
      <c r="J15" s="190"/>
      <c r="K15" s="192"/>
      <c r="L15" s="191"/>
      <c r="M15" s="185" t="s">
        <v>76</v>
      </c>
      <c r="N15" s="189" t="s">
        <v>29</v>
      </c>
      <c r="O15" s="190"/>
      <c r="P15" s="192"/>
      <c r="Q15" s="191"/>
      <c r="R15" s="185" t="s">
        <v>76</v>
      </c>
      <c r="S15" s="189" t="s">
        <v>29</v>
      </c>
      <c r="T15" s="190"/>
      <c r="U15" s="192"/>
      <c r="V15" s="193"/>
    </row>
    <row r="16" spans="1:22" ht="25.5">
      <c r="A16" s="180"/>
      <c r="B16" s="181"/>
      <c r="C16" s="181"/>
      <c r="D16" s="194" t="s">
        <v>85</v>
      </c>
      <c r="E16" s="195" t="s">
        <v>86</v>
      </c>
      <c r="F16" s="195" t="s">
        <v>30</v>
      </c>
      <c r="G16" s="191" t="s">
        <v>87</v>
      </c>
      <c r="H16" s="185" t="s">
        <v>76</v>
      </c>
      <c r="I16" s="194" t="s">
        <v>85</v>
      </c>
      <c r="J16" s="195" t="s">
        <v>86</v>
      </c>
      <c r="K16" s="195" t="s">
        <v>30</v>
      </c>
      <c r="L16" s="191" t="s">
        <v>87</v>
      </c>
      <c r="M16" s="185" t="s">
        <v>76</v>
      </c>
      <c r="N16" s="194" t="s">
        <v>85</v>
      </c>
      <c r="O16" s="195" t="s">
        <v>86</v>
      </c>
      <c r="P16" s="195" t="s">
        <v>30</v>
      </c>
      <c r="Q16" s="191" t="s">
        <v>87</v>
      </c>
      <c r="R16" s="185" t="s">
        <v>76</v>
      </c>
      <c r="S16" s="194" t="s">
        <v>85</v>
      </c>
      <c r="T16" s="195" t="s">
        <v>86</v>
      </c>
      <c r="U16" s="195" t="s">
        <v>30</v>
      </c>
      <c r="V16" s="193" t="s">
        <v>87</v>
      </c>
    </row>
    <row r="17" spans="1:22" ht="12.75">
      <c r="A17" s="197" t="s">
        <v>88</v>
      </c>
      <c r="B17" s="198" t="s">
        <v>89</v>
      </c>
      <c r="C17" s="199" t="s">
        <v>13</v>
      </c>
      <c r="D17" s="200" t="s">
        <v>90</v>
      </c>
      <c r="E17" s="201" t="s">
        <v>91</v>
      </c>
      <c r="F17" s="201" t="s">
        <v>92</v>
      </c>
      <c r="G17" s="201" t="s">
        <v>93</v>
      </c>
      <c r="H17" s="177" t="s">
        <v>76</v>
      </c>
      <c r="I17" s="200" t="s">
        <v>90</v>
      </c>
      <c r="J17" s="201" t="s">
        <v>91</v>
      </c>
      <c r="K17" s="201" t="s">
        <v>92</v>
      </c>
      <c r="L17" s="201" t="s">
        <v>93</v>
      </c>
      <c r="M17" s="202" t="s">
        <v>76</v>
      </c>
      <c r="N17" s="200" t="s">
        <v>90</v>
      </c>
      <c r="O17" s="201" t="s">
        <v>91</v>
      </c>
      <c r="P17" s="201" t="s">
        <v>92</v>
      </c>
      <c r="Q17" s="201" t="s">
        <v>93</v>
      </c>
      <c r="R17" s="185" t="s">
        <v>76</v>
      </c>
      <c r="S17" s="200" t="s">
        <v>90</v>
      </c>
      <c r="T17" s="201" t="s">
        <v>91</v>
      </c>
      <c r="U17" s="201" t="s">
        <v>92</v>
      </c>
      <c r="V17" s="203" t="s">
        <v>93</v>
      </c>
    </row>
    <row r="18" spans="1:22" ht="12.75">
      <c r="A18" s="162" t="s">
        <v>94</v>
      </c>
      <c r="B18" s="163"/>
      <c r="C18" s="204" t="s">
        <v>37</v>
      </c>
      <c r="D18" s="101"/>
      <c r="E18" s="490"/>
      <c r="F18" s="490"/>
      <c r="G18" s="222"/>
      <c r="H18" s="491" t="s">
        <v>76</v>
      </c>
      <c r="I18" s="221"/>
      <c r="J18" s="222"/>
      <c r="K18" s="222"/>
      <c r="L18" s="222"/>
      <c r="M18" s="492" t="s">
        <v>76</v>
      </c>
      <c r="N18" s="223"/>
      <c r="O18" s="224"/>
      <c r="P18" s="224"/>
      <c r="Q18" s="224"/>
      <c r="R18" s="493" t="s">
        <v>76</v>
      </c>
      <c r="S18" s="225"/>
      <c r="T18" s="226"/>
      <c r="U18" s="226"/>
      <c r="V18" s="494"/>
    </row>
    <row r="19" spans="1:22" ht="12.75">
      <c r="A19" s="84" t="s">
        <v>95</v>
      </c>
      <c r="B19" s="163"/>
      <c r="C19" s="218" t="s">
        <v>72</v>
      </c>
      <c r="D19" s="208">
        <v>0</v>
      </c>
      <c r="E19" s="206">
        <v>0</v>
      </c>
      <c r="F19" s="206">
        <v>0</v>
      </c>
      <c r="G19" s="206">
        <v>0</v>
      </c>
      <c r="H19" s="207" t="s">
        <v>76</v>
      </c>
      <c r="I19" s="208">
        <v>0</v>
      </c>
      <c r="J19" s="206">
        <v>0</v>
      </c>
      <c r="K19" s="206">
        <v>0</v>
      </c>
      <c r="L19" s="206">
        <v>0</v>
      </c>
      <c r="M19" s="209" t="s">
        <v>76</v>
      </c>
      <c r="N19" s="210">
        <v>0</v>
      </c>
      <c r="O19" s="211">
        <v>0</v>
      </c>
      <c r="P19" s="211">
        <v>0</v>
      </c>
      <c r="Q19" s="211">
        <v>0</v>
      </c>
      <c r="R19" s="212" t="s">
        <v>76</v>
      </c>
      <c r="S19" s="213">
        <f>D19+I19+N19</f>
        <v>0</v>
      </c>
      <c r="T19" s="214">
        <f aca="true" t="shared" si="0" ref="S19:V56">E19+J19+O19</f>
        <v>0</v>
      </c>
      <c r="U19" s="214">
        <f>F19+K19+P19</f>
        <v>0</v>
      </c>
      <c r="V19" s="215">
        <f>G19+L19+Q19</f>
        <v>0</v>
      </c>
    </row>
    <row r="20" spans="1:22" ht="12.75">
      <c r="A20" s="84"/>
      <c r="B20" s="163"/>
      <c r="C20" s="218" t="s">
        <v>20</v>
      </c>
      <c r="D20" s="208">
        <v>0</v>
      </c>
      <c r="E20" s="206">
        <v>0</v>
      </c>
      <c r="F20" s="206">
        <v>0</v>
      </c>
      <c r="G20" s="206">
        <v>0</v>
      </c>
      <c r="H20" s="207" t="s">
        <v>76</v>
      </c>
      <c r="I20" s="208">
        <v>0</v>
      </c>
      <c r="J20" s="206">
        <v>0</v>
      </c>
      <c r="K20" s="206">
        <v>0</v>
      </c>
      <c r="L20" s="206">
        <v>0</v>
      </c>
      <c r="M20" s="209" t="s">
        <v>76</v>
      </c>
      <c r="N20" s="210">
        <v>0</v>
      </c>
      <c r="O20" s="211">
        <v>0</v>
      </c>
      <c r="P20" s="211">
        <v>0</v>
      </c>
      <c r="Q20" s="211">
        <v>0</v>
      </c>
      <c r="R20" s="212" t="s">
        <v>76</v>
      </c>
      <c r="S20" s="213">
        <f t="shared" si="0"/>
        <v>0</v>
      </c>
      <c r="T20" s="214">
        <f t="shared" si="0"/>
        <v>0</v>
      </c>
      <c r="U20" s="214">
        <f t="shared" si="0"/>
        <v>0</v>
      </c>
      <c r="V20" s="215">
        <f t="shared" si="0"/>
        <v>0</v>
      </c>
    </row>
    <row r="21" spans="1:22" ht="12.75">
      <c r="A21" s="162"/>
      <c r="B21" s="163"/>
      <c r="C21" s="218" t="s">
        <v>21</v>
      </c>
      <c r="D21" s="221"/>
      <c r="E21" s="222"/>
      <c r="F21" s="206">
        <v>0</v>
      </c>
      <c r="G21" s="206">
        <v>0</v>
      </c>
      <c r="H21" s="207" t="s">
        <v>76</v>
      </c>
      <c r="I21" s="221"/>
      <c r="J21" s="222"/>
      <c r="K21" s="206">
        <v>0</v>
      </c>
      <c r="L21" s="206">
        <v>0</v>
      </c>
      <c r="M21" s="209" t="s">
        <v>76</v>
      </c>
      <c r="N21" s="223"/>
      <c r="O21" s="224"/>
      <c r="P21" s="211">
        <v>0</v>
      </c>
      <c r="Q21" s="211">
        <v>0</v>
      </c>
      <c r="R21" s="212" t="s">
        <v>76</v>
      </c>
      <c r="S21" s="225"/>
      <c r="T21" s="226"/>
      <c r="U21" s="214">
        <f t="shared" si="0"/>
        <v>0</v>
      </c>
      <c r="V21" s="215">
        <f t="shared" si="0"/>
        <v>0</v>
      </c>
    </row>
    <row r="22" spans="1:22" ht="12.75">
      <c r="A22" s="229"/>
      <c r="B22" s="230" t="s">
        <v>96</v>
      </c>
      <c r="C22" s="231" t="s">
        <v>37</v>
      </c>
      <c r="D22" s="495"/>
      <c r="E22" s="496"/>
      <c r="F22" s="496"/>
      <c r="G22" s="496"/>
      <c r="H22" s="491" t="s">
        <v>76</v>
      </c>
      <c r="I22" s="495"/>
      <c r="J22" s="496"/>
      <c r="K22" s="496"/>
      <c r="L22" s="496"/>
      <c r="M22" s="492" t="s">
        <v>76</v>
      </c>
      <c r="N22" s="497"/>
      <c r="O22" s="498"/>
      <c r="P22" s="498"/>
      <c r="Q22" s="498"/>
      <c r="R22" s="493" t="s">
        <v>76</v>
      </c>
      <c r="S22" s="499"/>
      <c r="T22" s="500"/>
      <c r="U22" s="500"/>
      <c r="V22" s="501"/>
    </row>
    <row r="23" spans="1:22" ht="12.75">
      <c r="A23" s="229"/>
      <c r="B23" s="239"/>
      <c r="C23" s="218" t="s">
        <v>72</v>
      </c>
      <c r="D23" s="208">
        <v>0</v>
      </c>
      <c r="E23" s="206">
        <v>0</v>
      </c>
      <c r="F23" s="206">
        <v>0</v>
      </c>
      <c r="G23" s="206">
        <v>0</v>
      </c>
      <c r="H23" s="207" t="s">
        <v>76</v>
      </c>
      <c r="I23" s="208">
        <v>0</v>
      </c>
      <c r="J23" s="206">
        <v>0</v>
      </c>
      <c r="K23" s="206">
        <v>0</v>
      </c>
      <c r="L23" s="206">
        <v>0</v>
      </c>
      <c r="M23" s="209" t="s">
        <v>76</v>
      </c>
      <c r="N23" s="210">
        <v>0</v>
      </c>
      <c r="O23" s="211">
        <v>0</v>
      </c>
      <c r="P23" s="211">
        <v>0</v>
      </c>
      <c r="Q23" s="211">
        <v>0</v>
      </c>
      <c r="R23" s="212" t="s">
        <v>76</v>
      </c>
      <c r="S23" s="213">
        <f>D23+I23+N23</f>
        <v>0</v>
      </c>
      <c r="T23" s="214">
        <f t="shared" si="0"/>
        <v>0</v>
      </c>
      <c r="U23" s="214">
        <f>F23+K23+P23</f>
        <v>0</v>
      </c>
      <c r="V23" s="215">
        <f>G23+L23+Q23</f>
        <v>0</v>
      </c>
    </row>
    <row r="24" spans="1:22" ht="12.75">
      <c r="A24" s="162"/>
      <c r="B24" s="163"/>
      <c r="C24" s="218" t="s">
        <v>20</v>
      </c>
      <c r="D24" s="208">
        <v>0</v>
      </c>
      <c r="E24" s="206">
        <v>0</v>
      </c>
      <c r="F24" s="206">
        <v>0</v>
      </c>
      <c r="G24" s="206">
        <v>0</v>
      </c>
      <c r="H24" s="207" t="s">
        <v>76</v>
      </c>
      <c r="I24" s="208">
        <v>0</v>
      </c>
      <c r="J24" s="206">
        <v>0</v>
      </c>
      <c r="K24" s="206">
        <v>0</v>
      </c>
      <c r="L24" s="206">
        <v>0</v>
      </c>
      <c r="M24" s="209" t="s">
        <v>76</v>
      </c>
      <c r="N24" s="210">
        <v>0</v>
      </c>
      <c r="O24" s="211">
        <v>0</v>
      </c>
      <c r="P24" s="211">
        <v>0</v>
      </c>
      <c r="Q24" s="211">
        <v>0</v>
      </c>
      <c r="R24" s="212" t="s">
        <v>76</v>
      </c>
      <c r="S24" s="213">
        <f t="shared" si="0"/>
        <v>0</v>
      </c>
      <c r="T24" s="214">
        <f t="shared" si="0"/>
        <v>0</v>
      </c>
      <c r="U24" s="214">
        <f t="shared" si="0"/>
        <v>0</v>
      </c>
      <c r="V24" s="215">
        <f t="shared" si="0"/>
        <v>0</v>
      </c>
    </row>
    <row r="25" spans="1:22" ht="12.75">
      <c r="A25" s="162"/>
      <c r="B25" s="163"/>
      <c r="C25" s="218" t="s">
        <v>21</v>
      </c>
      <c r="D25" s="221"/>
      <c r="E25" s="222"/>
      <c r="F25" s="206">
        <v>0</v>
      </c>
      <c r="G25" s="206">
        <v>0</v>
      </c>
      <c r="H25" s="207" t="s">
        <v>76</v>
      </c>
      <c r="I25" s="221"/>
      <c r="J25" s="222"/>
      <c r="K25" s="206">
        <v>0</v>
      </c>
      <c r="L25" s="206">
        <v>0</v>
      </c>
      <c r="M25" s="209" t="s">
        <v>76</v>
      </c>
      <c r="N25" s="223"/>
      <c r="O25" s="224"/>
      <c r="P25" s="211">
        <v>0</v>
      </c>
      <c r="Q25" s="211">
        <v>0</v>
      </c>
      <c r="R25" s="212" t="s">
        <v>76</v>
      </c>
      <c r="S25" s="225"/>
      <c r="T25" s="226"/>
      <c r="U25" s="214">
        <f t="shared" si="0"/>
        <v>0</v>
      </c>
      <c r="V25" s="215">
        <f t="shared" si="0"/>
        <v>0</v>
      </c>
    </row>
    <row r="26" spans="1:22" ht="12.75">
      <c r="A26" s="242" t="s">
        <v>97</v>
      </c>
      <c r="B26" s="217"/>
      <c r="C26" s="204" t="s">
        <v>37</v>
      </c>
      <c r="D26" s="243">
        <v>0</v>
      </c>
      <c r="E26" s="205">
        <v>0</v>
      </c>
      <c r="F26" s="205">
        <v>0</v>
      </c>
      <c r="G26" s="205">
        <v>0</v>
      </c>
      <c r="H26" s="207" t="s">
        <v>76</v>
      </c>
      <c r="I26" s="243">
        <v>0</v>
      </c>
      <c r="J26" s="205">
        <v>0</v>
      </c>
      <c r="K26" s="205">
        <v>0</v>
      </c>
      <c r="L26" s="205">
        <v>0</v>
      </c>
      <c r="M26" s="209" t="s">
        <v>76</v>
      </c>
      <c r="N26" s="244">
        <v>0</v>
      </c>
      <c r="O26" s="245">
        <v>0</v>
      </c>
      <c r="P26" s="245">
        <v>0</v>
      </c>
      <c r="Q26" s="245">
        <v>0</v>
      </c>
      <c r="R26" s="212" t="s">
        <v>76</v>
      </c>
      <c r="S26" s="246">
        <f t="shared" si="0"/>
        <v>0</v>
      </c>
      <c r="T26" s="247">
        <f t="shared" si="0"/>
        <v>0</v>
      </c>
      <c r="U26" s="247">
        <f>F26+K26+P26</f>
        <v>0</v>
      </c>
      <c r="V26" s="248">
        <f t="shared" si="0"/>
        <v>0</v>
      </c>
    </row>
    <row r="27" spans="1:22" ht="12.75">
      <c r="A27" s="249" t="s">
        <v>98</v>
      </c>
      <c r="B27" s="163"/>
      <c r="C27" s="218" t="s">
        <v>72</v>
      </c>
      <c r="D27" s="208">
        <v>0</v>
      </c>
      <c r="E27" s="206">
        <v>0</v>
      </c>
      <c r="F27" s="206">
        <v>0</v>
      </c>
      <c r="G27" s="206">
        <v>0</v>
      </c>
      <c r="H27" s="207" t="s">
        <v>76</v>
      </c>
      <c r="I27" s="208">
        <v>0</v>
      </c>
      <c r="J27" s="206">
        <v>0</v>
      </c>
      <c r="K27" s="206">
        <v>0</v>
      </c>
      <c r="L27" s="206">
        <v>0</v>
      </c>
      <c r="M27" s="209" t="s">
        <v>76</v>
      </c>
      <c r="N27" s="210">
        <v>0</v>
      </c>
      <c r="O27" s="211">
        <v>0</v>
      </c>
      <c r="P27" s="211">
        <v>0</v>
      </c>
      <c r="Q27" s="211">
        <v>0</v>
      </c>
      <c r="R27" s="212" t="s">
        <v>76</v>
      </c>
      <c r="S27" s="213">
        <f t="shared" si="0"/>
        <v>0</v>
      </c>
      <c r="T27" s="214">
        <f t="shared" si="0"/>
        <v>0</v>
      </c>
      <c r="U27" s="214">
        <f>F27+K27+P27</f>
        <v>0</v>
      </c>
      <c r="V27" s="215">
        <f t="shared" si="0"/>
        <v>0</v>
      </c>
    </row>
    <row r="28" spans="1:22" ht="12.75">
      <c r="A28" s="249" t="s">
        <v>99</v>
      </c>
      <c r="B28" s="163"/>
      <c r="C28" s="218" t="s">
        <v>20</v>
      </c>
      <c r="D28" s="208">
        <v>0</v>
      </c>
      <c r="E28" s="206">
        <v>0</v>
      </c>
      <c r="F28" s="206">
        <v>0</v>
      </c>
      <c r="G28" s="206">
        <v>0</v>
      </c>
      <c r="H28" s="207" t="s">
        <v>76</v>
      </c>
      <c r="I28" s="208">
        <v>0</v>
      </c>
      <c r="J28" s="206">
        <v>0</v>
      </c>
      <c r="K28" s="206">
        <v>0</v>
      </c>
      <c r="L28" s="206">
        <v>0</v>
      </c>
      <c r="M28" s="209" t="s">
        <v>76</v>
      </c>
      <c r="N28" s="210">
        <v>0</v>
      </c>
      <c r="O28" s="211">
        <v>0</v>
      </c>
      <c r="P28" s="211">
        <v>0</v>
      </c>
      <c r="Q28" s="211">
        <v>0</v>
      </c>
      <c r="R28" s="212" t="s">
        <v>76</v>
      </c>
      <c r="S28" s="213">
        <f t="shared" si="0"/>
        <v>0</v>
      </c>
      <c r="T28" s="214">
        <f t="shared" si="0"/>
        <v>0</v>
      </c>
      <c r="U28" s="214">
        <f t="shared" si="0"/>
        <v>0</v>
      </c>
      <c r="V28" s="215">
        <f t="shared" si="0"/>
        <v>0</v>
      </c>
    </row>
    <row r="29" spans="1:22" ht="12.75">
      <c r="A29" s="249" t="s">
        <v>100</v>
      </c>
      <c r="B29" s="250"/>
      <c r="C29" s="218" t="s">
        <v>21</v>
      </c>
      <c r="D29" s="221"/>
      <c r="E29" s="222"/>
      <c r="F29" s="206">
        <v>0</v>
      </c>
      <c r="G29" s="206">
        <v>0</v>
      </c>
      <c r="H29" s="207" t="s">
        <v>76</v>
      </c>
      <c r="I29" s="221"/>
      <c r="J29" s="222"/>
      <c r="K29" s="206">
        <v>0</v>
      </c>
      <c r="L29" s="206">
        <v>0</v>
      </c>
      <c r="M29" s="209" t="s">
        <v>76</v>
      </c>
      <c r="N29" s="223"/>
      <c r="O29" s="224"/>
      <c r="P29" s="211">
        <v>0</v>
      </c>
      <c r="Q29" s="211">
        <v>0</v>
      </c>
      <c r="R29" s="212" t="s">
        <v>76</v>
      </c>
      <c r="S29" s="225"/>
      <c r="T29" s="226"/>
      <c r="U29" s="214">
        <f t="shared" si="0"/>
        <v>0</v>
      </c>
      <c r="V29" s="215">
        <f t="shared" si="0"/>
        <v>0</v>
      </c>
    </row>
    <row r="30" spans="1:22" ht="12.75">
      <c r="A30" s="162"/>
      <c r="B30" s="251" t="s">
        <v>96</v>
      </c>
      <c r="C30" s="231" t="s">
        <v>37</v>
      </c>
      <c r="D30" s="232">
        <v>0</v>
      </c>
      <c r="E30" s="233">
        <v>0</v>
      </c>
      <c r="F30" s="233">
        <v>0</v>
      </c>
      <c r="G30" s="233">
        <v>0</v>
      </c>
      <c r="H30" s="207" t="s">
        <v>76</v>
      </c>
      <c r="I30" s="232">
        <v>0</v>
      </c>
      <c r="J30" s="233">
        <v>0</v>
      </c>
      <c r="K30" s="233">
        <v>0</v>
      </c>
      <c r="L30" s="233">
        <v>0</v>
      </c>
      <c r="M30" s="209" t="s">
        <v>76</v>
      </c>
      <c r="N30" s="234">
        <v>0</v>
      </c>
      <c r="O30" s="235">
        <v>0</v>
      </c>
      <c r="P30" s="235">
        <v>0</v>
      </c>
      <c r="Q30" s="235">
        <v>0</v>
      </c>
      <c r="R30" s="212" t="s">
        <v>76</v>
      </c>
      <c r="S30" s="236">
        <f t="shared" si="0"/>
        <v>0</v>
      </c>
      <c r="T30" s="237">
        <f t="shared" si="0"/>
        <v>0</v>
      </c>
      <c r="U30" s="237">
        <f t="shared" si="0"/>
        <v>0</v>
      </c>
      <c r="V30" s="238">
        <f t="shared" si="0"/>
        <v>0</v>
      </c>
    </row>
    <row r="31" spans="1:22" ht="12.75">
      <c r="A31" s="162"/>
      <c r="B31" s="250"/>
      <c r="C31" s="218" t="s">
        <v>72</v>
      </c>
      <c r="D31" s="208">
        <v>0</v>
      </c>
      <c r="E31" s="206">
        <v>0</v>
      </c>
      <c r="F31" s="206">
        <v>0</v>
      </c>
      <c r="G31" s="206">
        <v>0</v>
      </c>
      <c r="H31" s="207" t="s">
        <v>76</v>
      </c>
      <c r="I31" s="208">
        <v>0</v>
      </c>
      <c r="J31" s="206">
        <v>0</v>
      </c>
      <c r="K31" s="206">
        <v>0</v>
      </c>
      <c r="L31" s="206">
        <v>0</v>
      </c>
      <c r="M31" s="209" t="s">
        <v>76</v>
      </c>
      <c r="N31" s="210">
        <v>0</v>
      </c>
      <c r="O31" s="211">
        <v>0</v>
      </c>
      <c r="P31" s="211">
        <v>0</v>
      </c>
      <c r="Q31" s="211">
        <v>0</v>
      </c>
      <c r="R31" s="212" t="s">
        <v>76</v>
      </c>
      <c r="S31" s="213">
        <f t="shared" si="0"/>
        <v>0</v>
      </c>
      <c r="T31" s="214">
        <f t="shared" si="0"/>
        <v>0</v>
      </c>
      <c r="U31" s="214">
        <f t="shared" si="0"/>
        <v>0</v>
      </c>
      <c r="V31" s="215">
        <f t="shared" si="0"/>
        <v>0</v>
      </c>
    </row>
    <row r="32" spans="1:22" ht="12.75">
      <c r="A32" s="162"/>
      <c r="B32" s="250"/>
      <c r="C32" s="218" t="s">
        <v>20</v>
      </c>
      <c r="D32" s="208">
        <v>0</v>
      </c>
      <c r="E32" s="206">
        <v>0</v>
      </c>
      <c r="F32" s="206">
        <v>0</v>
      </c>
      <c r="G32" s="206">
        <v>0</v>
      </c>
      <c r="H32" s="207" t="s">
        <v>76</v>
      </c>
      <c r="I32" s="208">
        <v>0</v>
      </c>
      <c r="J32" s="206">
        <v>0</v>
      </c>
      <c r="K32" s="206">
        <v>0</v>
      </c>
      <c r="L32" s="206">
        <v>0</v>
      </c>
      <c r="M32" s="209" t="s">
        <v>76</v>
      </c>
      <c r="N32" s="210">
        <v>0</v>
      </c>
      <c r="O32" s="211">
        <v>0</v>
      </c>
      <c r="P32" s="211">
        <v>0</v>
      </c>
      <c r="Q32" s="211">
        <v>0</v>
      </c>
      <c r="R32" s="212" t="s">
        <v>76</v>
      </c>
      <c r="S32" s="213">
        <f t="shared" si="0"/>
        <v>0</v>
      </c>
      <c r="T32" s="214">
        <f t="shared" si="0"/>
        <v>0</v>
      </c>
      <c r="U32" s="214">
        <f t="shared" si="0"/>
        <v>0</v>
      </c>
      <c r="V32" s="215">
        <f t="shared" si="0"/>
        <v>0</v>
      </c>
    </row>
    <row r="33" spans="1:22" ht="12.75">
      <c r="A33" s="162"/>
      <c r="B33" s="250"/>
      <c r="C33" s="218" t="s">
        <v>21</v>
      </c>
      <c r="D33" s="221"/>
      <c r="E33" s="222"/>
      <c r="F33" s="206">
        <v>0</v>
      </c>
      <c r="G33" s="206">
        <v>0</v>
      </c>
      <c r="H33" s="207" t="s">
        <v>76</v>
      </c>
      <c r="I33" s="221"/>
      <c r="J33" s="222"/>
      <c r="K33" s="206">
        <v>0</v>
      </c>
      <c r="L33" s="206">
        <v>0</v>
      </c>
      <c r="M33" s="209" t="s">
        <v>76</v>
      </c>
      <c r="N33" s="223"/>
      <c r="O33" s="224"/>
      <c r="P33" s="211">
        <v>0</v>
      </c>
      <c r="Q33" s="211">
        <v>0</v>
      </c>
      <c r="R33" s="212" t="s">
        <v>76</v>
      </c>
      <c r="S33" s="225"/>
      <c r="T33" s="226"/>
      <c r="U33" s="214">
        <f t="shared" si="0"/>
        <v>0</v>
      </c>
      <c r="V33" s="215">
        <f t="shared" si="0"/>
        <v>0</v>
      </c>
    </row>
    <row r="34" spans="1:22" ht="12.75">
      <c r="A34" s="242" t="s">
        <v>101</v>
      </c>
      <c r="B34" s="254"/>
      <c r="C34" s="204" t="s">
        <v>37</v>
      </c>
      <c r="D34" s="243">
        <v>0</v>
      </c>
      <c r="E34" s="205">
        <v>0</v>
      </c>
      <c r="F34" s="205">
        <v>0</v>
      </c>
      <c r="G34" s="205">
        <v>0</v>
      </c>
      <c r="H34" s="207" t="s">
        <v>76</v>
      </c>
      <c r="I34" s="243">
        <v>0</v>
      </c>
      <c r="J34" s="205">
        <v>0</v>
      </c>
      <c r="K34" s="205">
        <v>0</v>
      </c>
      <c r="L34" s="205">
        <v>0</v>
      </c>
      <c r="M34" s="209" t="s">
        <v>76</v>
      </c>
      <c r="N34" s="244">
        <v>0</v>
      </c>
      <c r="O34" s="245">
        <v>0</v>
      </c>
      <c r="P34" s="245">
        <v>0</v>
      </c>
      <c r="Q34" s="245">
        <v>0</v>
      </c>
      <c r="R34" s="212" t="s">
        <v>76</v>
      </c>
      <c r="S34" s="246">
        <f t="shared" si="0"/>
        <v>0</v>
      </c>
      <c r="T34" s="247">
        <f t="shared" si="0"/>
        <v>0</v>
      </c>
      <c r="U34" s="247">
        <f t="shared" si="0"/>
        <v>0</v>
      </c>
      <c r="V34" s="248">
        <f t="shared" si="0"/>
        <v>0</v>
      </c>
    </row>
    <row r="35" spans="1:22" ht="12.75">
      <c r="A35" s="84" t="s">
        <v>102</v>
      </c>
      <c r="B35" s="163"/>
      <c r="C35" s="218" t="s">
        <v>72</v>
      </c>
      <c r="D35" s="208">
        <v>0</v>
      </c>
      <c r="E35" s="206">
        <v>0</v>
      </c>
      <c r="F35" s="206">
        <v>0</v>
      </c>
      <c r="G35" s="206">
        <v>0</v>
      </c>
      <c r="H35" s="207" t="s">
        <v>76</v>
      </c>
      <c r="I35" s="208">
        <v>0</v>
      </c>
      <c r="J35" s="206">
        <v>0</v>
      </c>
      <c r="K35" s="206">
        <v>0</v>
      </c>
      <c r="L35" s="206">
        <v>0</v>
      </c>
      <c r="M35" s="209" t="s">
        <v>76</v>
      </c>
      <c r="N35" s="210">
        <v>0</v>
      </c>
      <c r="O35" s="211">
        <v>0</v>
      </c>
      <c r="P35" s="211">
        <v>0</v>
      </c>
      <c r="Q35" s="211">
        <v>0</v>
      </c>
      <c r="R35" s="212" t="s">
        <v>76</v>
      </c>
      <c r="S35" s="213">
        <f t="shared" si="0"/>
        <v>0</v>
      </c>
      <c r="T35" s="214">
        <f t="shared" si="0"/>
        <v>0</v>
      </c>
      <c r="U35" s="214">
        <f t="shared" si="0"/>
        <v>0</v>
      </c>
      <c r="V35" s="215">
        <f t="shared" si="0"/>
        <v>0</v>
      </c>
    </row>
    <row r="36" spans="1:22" ht="12.75">
      <c r="A36" s="84" t="s">
        <v>103</v>
      </c>
      <c r="B36" s="250"/>
      <c r="C36" s="218" t="s">
        <v>20</v>
      </c>
      <c r="D36" s="208">
        <v>0</v>
      </c>
      <c r="E36" s="206">
        <v>0</v>
      </c>
      <c r="F36" s="206">
        <v>0</v>
      </c>
      <c r="G36" s="206">
        <v>0</v>
      </c>
      <c r="H36" s="207" t="s">
        <v>76</v>
      </c>
      <c r="I36" s="208">
        <v>0</v>
      </c>
      <c r="J36" s="206">
        <v>0</v>
      </c>
      <c r="K36" s="206">
        <v>0</v>
      </c>
      <c r="L36" s="206">
        <v>0</v>
      </c>
      <c r="M36" s="209" t="s">
        <v>76</v>
      </c>
      <c r="N36" s="210">
        <v>0</v>
      </c>
      <c r="O36" s="211">
        <v>0</v>
      </c>
      <c r="P36" s="211">
        <v>0</v>
      </c>
      <c r="Q36" s="211">
        <v>0</v>
      </c>
      <c r="R36" s="212" t="s">
        <v>76</v>
      </c>
      <c r="S36" s="213">
        <f t="shared" si="0"/>
        <v>0</v>
      </c>
      <c r="T36" s="214">
        <f t="shared" si="0"/>
        <v>0</v>
      </c>
      <c r="U36" s="214">
        <f t="shared" si="0"/>
        <v>0</v>
      </c>
      <c r="V36" s="215">
        <f t="shared" si="0"/>
        <v>0</v>
      </c>
    </row>
    <row r="37" spans="1:22" ht="12.75">
      <c r="A37" s="84" t="s">
        <v>104</v>
      </c>
      <c r="B37" s="250"/>
      <c r="C37" s="218" t="s">
        <v>21</v>
      </c>
      <c r="D37" s="221"/>
      <c r="E37" s="222"/>
      <c r="F37" s="206">
        <v>0</v>
      </c>
      <c r="G37" s="206">
        <v>0</v>
      </c>
      <c r="H37" s="207" t="s">
        <v>76</v>
      </c>
      <c r="I37" s="221"/>
      <c r="J37" s="222"/>
      <c r="K37" s="206">
        <v>0</v>
      </c>
      <c r="L37" s="206">
        <v>0</v>
      </c>
      <c r="M37" s="209" t="s">
        <v>76</v>
      </c>
      <c r="N37" s="223"/>
      <c r="O37" s="224"/>
      <c r="P37" s="211">
        <v>0</v>
      </c>
      <c r="Q37" s="211">
        <v>0</v>
      </c>
      <c r="R37" s="212" t="s">
        <v>76</v>
      </c>
      <c r="S37" s="225"/>
      <c r="T37" s="226"/>
      <c r="U37" s="214">
        <f t="shared" si="0"/>
        <v>0</v>
      </c>
      <c r="V37" s="215">
        <f t="shared" si="0"/>
        <v>0</v>
      </c>
    </row>
    <row r="38" spans="1:22" ht="12.75">
      <c r="A38" s="84" t="s">
        <v>105</v>
      </c>
      <c r="B38" s="251" t="s">
        <v>96</v>
      </c>
      <c r="C38" s="231" t="s">
        <v>37</v>
      </c>
      <c r="D38" s="232">
        <v>0</v>
      </c>
      <c r="E38" s="233">
        <v>0</v>
      </c>
      <c r="F38" s="233">
        <v>0</v>
      </c>
      <c r="G38" s="233">
        <v>0</v>
      </c>
      <c r="H38" s="207" t="s">
        <v>76</v>
      </c>
      <c r="I38" s="232">
        <v>0</v>
      </c>
      <c r="J38" s="233">
        <v>0</v>
      </c>
      <c r="K38" s="233">
        <v>0</v>
      </c>
      <c r="L38" s="233">
        <v>0</v>
      </c>
      <c r="M38" s="209" t="s">
        <v>76</v>
      </c>
      <c r="N38" s="234">
        <v>0</v>
      </c>
      <c r="O38" s="235">
        <v>0</v>
      </c>
      <c r="P38" s="235">
        <v>0</v>
      </c>
      <c r="Q38" s="235">
        <v>0</v>
      </c>
      <c r="R38" s="212" t="s">
        <v>76</v>
      </c>
      <c r="S38" s="236">
        <f t="shared" si="0"/>
        <v>0</v>
      </c>
      <c r="T38" s="237">
        <f t="shared" si="0"/>
        <v>0</v>
      </c>
      <c r="U38" s="237">
        <f t="shared" si="0"/>
        <v>0</v>
      </c>
      <c r="V38" s="238">
        <f t="shared" si="0"/>
        <v>0</v>
      </c>
    </row>
    <row r="39" spans="1:22" ht="12.75">
      <c r="A39" s="229"/>
      <c r="B39" s="163"/>
      <c r="C39" s="218" t="s">
        <v>72</v>
      </c>
      <c r="D39" s="208">
        <v>0</v>
      </c>
      <c r="E39" s="206">
        <v>0</v>
      </c>
      <c r="F39" s="206">
        <v>0</v>
      </c>
      <c r="G39" s="206">
        <v>0</v>
      </c>
      <c r="H39" s="207" t="s">
        <v>76</v>
      </c>
      <c r="I39" s="208">
        <v>0</v>
      </c>
      <c r="J39" s="206">
        <v>0</v>
      </c>
      <c r="K39" s="206">
        <v>0</v>
      </c>
      <c r="L39" s="206">
        <v>0</v>
      </c>
      <c r="M39" s="209" t="s">
        <v>76</v>
      </c>
      <c r="N39" s="210">
        <v>0</v>
      </c>
      <c r="O39" s="211">
        <v>0</v>
      </c>
      <c r="P39" s="211">
        <v>0</v>
      </c>
      <c r="Q39" s="211">
        <v>0</v>
      </c>
      <c r="R39" s="212" t="s">
        <v>76</v>
      </c>
      <c r="S39" s="213">
        <f>D39+I39+N39</f>
        <v>0</v>
      </c>
      <c r="T39" s="214">
        <f t="shared" si="0"/>
        <v>0</v>
      </c>
      <c r="U39" s="214">
        <f>F39+K39+P39</f>
        <v>0</v>
      </c>
      <c r="V39" s="215">
        <f>G39+L39+Q39</f>
        <v>0</v>
      </c>
    </row>
    <row r="40" spans="1:22" ht="12.75">
      <c r="A40" s="162"/>
      <c r="B40" s="250"/>
      <c r="C40" s="218" t="s">
        <v>20</v>
      </c>
      <c r="D40" s="208">
        <v>0</v>
      </c>
      <c r="E40" s="206">
        <v>0</v>
      </c>
      <c r="F40" s="206">
        <v>0</v>
      </c>
      <c r="G40" s="206">
        <v>0</v>
      </c>
      <c r="H40" s="207" t="s">
        <v>76</v>
      </c>
      <c r="I40" s="208">
        <v>0</v>
      </c>
      <c r="J40" s="206">
        <v>0</v>
      </c>
      <c r="K40" s="206">
        <v>0</v>
      </c>
      <c r="L40" s="206">
        <v>0</v>
      </c>
      <c r="M40" s="209" t="s">
        <v>76</v>
      </c>
      <c r="N40" s="210">
        <v>0</v>
      </c>
      <c r="O40" s="211">
        <v>0</v>
      </c>
      <c r="P40" s="211">
        <v>0</v>
      </c>
      <c r="Q40" s="211">
        <v>0</v>
      </c>
      <c r="R40" s="212" t="s">
        <v>76</v>
      </c>
      <c r="S40" s="213">
        <f t="shared" si="0"/>
        <v>0</v>
      </c>
      <c r="T40" s="214">
        <f t="shared" si="0"/>
        <v>0</v>
      </c>
      <c r="U40" s="214">
        <f t="shared" si="0"/>
        <v>0</v>
      </c>
      <c r="V40" s="215">
        <f t="shared" si="0"/>
        <v>0</v>
      </c>
    </row>
    <row r="41" spans="1:22" ht="12.75">
      <c r="A41" s="162"/>
      <c r="B41" s="250"/>
      <c r="C41" s="218" t="s">
        <v>21</v>
      </c>
      <c r="D41" s="221"/>
      <c r="E41" s="222"/>
      <c r="F41" s="206">
        <v>0</v>
      </c>
      <c r="G41" s="206">
        <v>0</v>
      </c>
      <c r="H41" s="207" t="s">
        <v>76</v>
      </c>
      <c r="I41" s="221"/>
      <c r="J41" s="222"/>
      <c r="K41" s="206">
        <v>0</v>
      </c>
      <c r="L41" s="206">
        <v>0</v>
      </c>
      <c r="M41" s="209" t="s">
        <v>76</v>
      </c>
      <c r="N41" s="223"/>
      <c r="O41" s="224"/>
      <c r="P41" s="211">
        <v>0</v>
      </c>
      <c r="Q41" s="211">
        <v>0</v>
      </c>
      <c r="R41" s="212" t="s">
        <v>76</v>
      </c>
      <c r="S41" s="225"/>
      <c r="T41" s="226"/>
      <c r="U41" s="214">
        <f t="shared" si="0"/>
        <v>0</v>
      </c>
      <c r="V41" s="215">
        <f t="shared" si="0"/>
        <v>0</v>
      </c>
    </row>
    <row r="42" spans="1:22" ht="12.75">
      <c r="A42" s="242" t="s">
        <v>106</v>
      </c>
      <c r="B42" s="254"/>
      <c r="C42" s="204" t="s">
        <v>37</v>
      </c>
      <c r="D42" s="243">
        <v>0</v>
      </c>
      <c r="E42" s="205">
        <v>0</v>
      </c>
      <c r="F42" s="205">
        <v>0</v>
      </c>
      <c r="G42" s="205">
        <v>0</v>
      </c>
      <c r="H42" s="207" t="s">
        <v>76</v>
      </c>
      <c r="I42" s="243">
        <v>0</v>
      </c>
      <c r="J42" s="205">
        <v>0</v>
      </c>
      <c r="K42" s="205">
        <v>0</v>
      </c>
      <c r="L42" s="205">
        <v>0</v>
      </c>
      <c r="M42" s="209" t="s">
        <v>76</v>
      </c>
      <c r="N42" s="244">
        <v>0</v>
      </c>
      <c r="O42" s="245">
        <v>0</v>
      </c>
      <c r="P42" s="245">
        <v>0</v>
      </c>
      <c r="Q42" s="245">
        <v>0</v>
      </c>
      <c r="R42" s="212" t="s">
        <v>76</v>
      </c>
      <c r="S42" s="246">
        <f t="shared" si="0"/>
        <v>0</v>
      </c>
      <c r="T42" s="247">
        <f t="shared" si="0"/>
        <v>0</v>
      </c>
      <c r="U42" s="247">
        <f t="shared" si="0"/>
        <v>0</v>
      </c>
      <c r="V42" s="248">
        <f t="shared" si="0"/>
        <v>0</v>
      </c>
    </row>
    <row r="43" spans="1:22" ht="12.75">
      <c r="A43" s="84" t="s">
        <v>108</v>
      </c>
      <c r="B43" s="239"/>
      <c r="C43" s="218" t="s">
        <v>72</v>
      </c>
      <c r="D43" s="208">
        <v>0</v>
      </c>
      <c r="E43" s="206">
        <v>0</v>
      </c>
      <c r="F43" s="206">
        <v>0</v>
      </c>
      <c r="G43" s="206">
        <v>0</v>
      </c>
      <c r="H43" s="207" t="s">
        <v>76</v>
      </c>
      <c r="I43" s="208">
        <v>0</v>
      </c>
      <c r="J43" s="206">
        <v>0</v>
      </c>
      <c r="K43" s="206">
        <v>0</v>
      </c>
      <c r="L43" s="206">
        <v>0</v>
      </c>
      <c r="M43" s="209" t="s">
        <v>76</v>
      </c>
      <c r="N43" s="210">
        <v>0</v>
      </c>
      <c r="O43" s="211">
        <v>0</v>
      </c>
      <c r="P43" s="211">
        <v>0</v>
      </c>
      <c r="Q43" s="211">
        <v>0</v>
      </c>
      <c r="R43" s="212" t="s">
        <v>76</v>
      </c>
      <c r="S43" s="213">
        <f t="shared" si="0"/>
        <v>0</v>
      </c>
      <c r="T43" s="214">
        <f t="shared" si="0"/>
        <v>0</v>
      </c>
      <c r="U43" s="214">
        <f t="shared" si="0"/>
        <v>0</v>
      </c>
      <c r="V43" s="215">
        <f t="shared" si="0"/>
        <v>0</v>
      </c>
    </row>
    <row r="44" spans="1:22" ht="12.75">
      <c r="A44" s="84"/>
      <c r="B44" s="250"/>
      <c r="C44" s="218" t="s">
        <v>20</v>
      </c>
      <c r="D44" s="208">
        <v>0</v>
      </c>
      <c r="E44" s="206">
        <v>0</v>
      </c>
      <c r="F44" s="206">
        <v>0</v>
      </c>
      <c r="G44" s="206">
        <v>0</v>
      </c>
      <c r="H44" s="207" t="s">
        <v>76</v>
      </c>
      <c r="I44" s="208">
        <v>0</v>
      </c>
      <c r="J44" s="206">
        <v>0</v>
      </c>
      <c r="K44" s="206">
        <v>0</v>
      </c>
      <c r="L44" s="206">
        <v>0</v>
      </c>
      <c r="M44" s="209" t="s">
        <v>76</v>
      </c>
      <c r="N44" s="210">
        <v>0</v>
      </c>
      <c r="O44" s="211">
        <v>0</v>
      </c>
      <c r="P44" s="211">
        <v>0</v>
      </c>
      <c r="Q44" s="211">
        <v>0</v>
      </c>
      <c r="R44" s="212" t="s">
        <v>76</v>
      </c>
      <c r="S44" s="213">
        <f t="shared" si="0"/>
        <v>0</v>
      </c>
      <c r="T44" s="214">
        <f t="shared" si="0"/>
        <v>0</v>
      </c>
      <c r="U44" s="214">
        <f t="shared" si="0"/>
        <v>0</v>
      </c>
      <c r="V44" s="215">
        <f t="shared" si="0"/>
        <v>0</v>
      </c>
    </row>
    <row r="45" spans="1:22" ht="12.75">
      <c r="A45" s="162"/>
      <c r="B45" s="250"/>
      <c r="C45" s="218" t="s">
        <v>21</v>
      </c>
      <c r="D45" s="221"/>
      <c r="E45" s="222"/>
      <c r="F45" s="206">
        <v>0</v>
      </c>
      <c r="G45" s="206">
        <v>0</v>
      </c>
      <c r="H45" s="207" t="s">
        <v>76</v>
      </c>
      <c r="I45" s="221"/>
      <c r="J45" s="222"/>
      <c r="K45" s="206">
        <v>0</v>
      </c>
      <c r="L45" s="206">
        <v>0</v>
      </c>
      <c r="M45" s="209" t="s">
        <v>76</v>
      </c>
      <c r="N45" s="223"/>
      <c r="O45" s="224"/>
      <c r="P45" s="211">
        <v>0</v>
      </c>
      <c r="Q45" s="211">
        <v>0</v>
      </c>
      <c r="R45" s="212" t="s">
        <v>76</v>
      </c>
      <c r="S45" s="225"/>
      <c r="T45" s="226"/>
      <c r="U45" s="214">
        <f t="shared" si="0"/>
        <v>0</v>
      </c>
      <c r="V45" s="215">
        <f t="shared" si="0"/>
        <v>0</v>
      </c>
    </row>
    <row r="46" spans="1:22" ht="12.75">
      <c r="A46" s="229"/>
      <c r="B46" s="251" t="s">
        <v>96</v>
      </c>
      <c r="C46" s="231" t="s">
        <v>37</v>
      </c>
      <c r="D46" s="232">
        <v>0</v>
      </c>
      <c r="E46" s="233">
        <v>0</v>
      </c>
      <c r="F46" s="233">
        <v>0</v>
      </c>
      <c r="G46" s="233">
        <v>0</v>
      </c>
      <c r="H46" s="207" t="s">
        <v>76</v>
      </c>
      <c r="I46" s="232">
        <v>0</v>
      </c>
      <c r="J46" s="233">
        <v>0</v>
      </c>
      <c r="K46" s="233">
        <v>0</v>
      </c>
      <c r="L46" s="233">
        <v>0</v>
      </c>
      <c r="M46" s="209" t="s">
        <v>76</v>
      </c>
      <c r="N46" s="234">
        <v>0</v>
      </c>
      <c r="O46" s="235">
        <v>0</v>
      </c>
      <c r="P46" s="235">
        <v>0</v>
      </c>
      <c r="Q46" s="235">
        <v>0</v>
      </c>
      <c r="R46" s="212" t="s">
        <v>76</v>
      </c>
      <c r="S46" s="236">
        <f t="shared" si="0"/>
        <v>0</v>
      </c>
      <c r="T46" s="237">
        <f t="shared" si="0"/>
        <v>0</v>
      </c>
      <c r="U46" s="237">
        <f t="shared" si="0"/>
        <v>0</v>
      </c>
      <c r="V46" s="238">
        <f t="shared" si="0"/>
        <v>0</v>
      </c>
    </row>
    <row r="47" spans="1:22" ht="12.75">
      <c r="A47" s="229"/>
      <c r="B47" s="239"/>
      <c r="C47" s="218" t="s">
        <v>72</v>
      </c>
      <c r="D47" s="208">
        <v>0</v>
      </c>
      <c r="E47" s="206">
        <v>0</v>
      </c>
      <c r="F47" s="206">
        <v>0</v>
      </c>
      <c r="G47" s="206">
        <v>0</v>
      </c>
      <c r="H47" s="207" t="s">
        <v>76</v>
      </c>
      <c r="I47" s="208">
        <v>0</v>
      </c>
      <c r="J47" s="206">
        <v>0</v>
      </c>
      <c r="K47" s="206">
        <v>0</v>
      </c>
      <c r="L47" s="206">
        <v>0</v>
      </c>
      <c r="M47" s="209" t="s">
        <v>76</v>
      </c>
      <c r="N47" s="210">
        <v>0</v>
      </c>
      <c r="O47" s="211">
        <v>0</v>
      </c>
      <c r="P47" s="211">
        <v>0</v>
      </c>
      <c r="Q47" s="211">
        <v>0</v>
      </c>
      <c r="R47" s="212" t="s">
        <v>76</v>
      </c>
      <c r="S47" s="213">
        <f>D47+I47+N47</f>
        <v>0</v>
      </c>
      <c r="T47" s="214">
        <f t="shared" si="0"/>
        <v>0</v>
      </c>
      <c r="U47" s="214">
        <f>F47+K47+P47</f>
        <v>0</v>
      </c>
      <c r="V47" s="215">
        <f>G47+L47+Q47</f>
        <v>0</v>
      </c>
    </row>
    <row r="48" spans="1:22" ht="12.75">
      <c r="A48" s="162"/>
      <c r="B48" s="250"/>
      <c r="C48" s="218" t="s">
        <v>20</v>
      </c>
      <c r="D48" s="208">
        <v>0</v>
      </c>
      <c r="E48" s="206">
        <v>0</v>
      </c>
      <c r="F48" s="206">
        <v>0</v>
      </c>
      <c r="G48" s="206">
        <v>0</v>
      </c>
      <c r="H48" s="207" t="s">
        <v>76</v>
      </c>
      <c r="I48" s="208">
        <v>0</v>
      </c>
      <c r="J48" s="206">
        <v>0</v>
      </c>
      <c r="K48" s="206">
        <v>0</v>
      </c>
      <c r="L48" s="206">
        <v>0</v>
      </c>
      <c r="M48" s="209" t="s">
        <v>76</v>
      </c>
      <c r="N48" s="210">
        <v>0</v>
      </c>
      <c r="O48" s="211">
        <v>0</v>
      </c>
      <c r="P48" s="211">
        <v>0</v>
      </c>
      <c r="Q48" s="211">
        <v>0</v>
      </c>
      <c r="R48" s="212" t="s">
        <v>76</v>
      </c>
      <c r="S48" s="213">
        <f t="shared" si="0"/>
        <v>0</v>
      </c>
      <c r="T48" s="214">
        <f t="shared" si="0"/>
        <v>0</v>
      </c>
      <c r="U48" s="214">
        <f t="shared" si="0"/>
        <v>0</v>
      </c>
      <c r="V48" s="215">
        <f t="shared" si="0"/>
        <v>0</v>
      </c>
    </row>
    <row r="49" spans="1:22" ht="12.75">
      <c r="A49" s="162"/>
      <c r="B49" s="250"/>
      <c r="C49" s="218" t="s">
        <v>21</v>
      </c>
      <c r="D49" s="221"/>
      <c r="E49" s="222"/>
      <c r="F49" s="206">
        <v>0</v>
      </c>
      <c r="G49" s="206">
        <v>0</v>
      </c>
      <c r="H49" s="207" t="s">
        <v>76</v>
      </c>
      <c r="I49" s="221"/>
      <c r="J49" s="222"/>
      <c r="K49" s="206">
        <v>0</v>
      </c>
      <c r="L49" s="206">
        <v>0</v>
      </c>
      <c r="M49" s="209" t="s">
        <v>76</v>
      </c>
      <c r="N49" s="223"/>
      <c r="O49" s="224"/>
      <c r="P49" s="211">
        <v>0</v>
      </c>
      <c r="Q49" s="211">
        <v>0</v>
      </c>
      <c r="R49" s="212" t="s">
        <v>76</v>
      </c>
      <c r="S49" s="225"/>
      <c r="T49" s="226"/>
      <c r="U49" s="214">
        <f t="shared" si="0"/>
        <v>0</v>
      </c>
      <c r="V49" s="215">
        <f t="shared" si="0"/>
        <v>0</v>
      </c>
    </row>
    <row r="50" spans="1:22" ht="12.75">
      <c r="A50" s="242" t="s">
        <v>109</v>
      </c>
      <c r="B50" s="254"/>
      <c r="C50" s="204" t="s">
        <v>37</v>
      </c>
      <c r="D50" s="244">
        <v>0</v>
      </c>
      <c r="E50" s="245">
        <v>0</v>
      </c>
      <c r="F50" s="245">
        <v>0</v>
      </c>
      <c r="G50" s="245">
        <v>0</v>
      </c>
      <c r="H50" s="207" t="s">
        <v>76</v>
      </c>
      <c r="I50" s="244">
        <v>0</v>
      </c>
      <c r="J50" s="245">
        <v>0</v>
      </c>
      <c r="K50" s="245">
        <v>0</v>
      </c>
      <c r="L50" s="245">
        <v>0</v>
      </c>
      <c r="M50" s="209" t="s">
        <v>76</v>
      </c>
      <c r="N50" s="244">
        <v>0</v>
      </c>
      <c r="O50" s="245">
        <v>0</v>
      </c>
      <c r="P50" s="245">
        <v>0</v>
      </c>
      <c r="Q50" s="245">
        <v>0</v>
      </c>
      <c r="R50" s="212" t="s">
        <v>76</v>
      </c>
      <c r="S50" s="246">
        <f t="shared" si="0"/>
        <v>0</v>
      </c>
      <c r="T50" s="247">
        <f t="shared" si="0"/>
        <v>0</v>
      </c>
      <c r="U50" s="247">
        <f t="shared" si="0"/>
        <v>0</v>
      </c>
      <c r="V50" s="248">
        <f t="shared" si="0"/>
        <v>0</v>
      </c>
    </row>
    <row r="51" spans="1:22" ht="12.75">
      <c r="A51" s="229"/>
      <c r="B51" s="239"/>
      <c r="C51" s="218" t="s">
        <v>72</v>
      </c>
      <c r="D51" s="208">
        <v>0</v>
      </c>
      <c r="E51" s="206">
        <v>0</v>
      </c>
      <c r="F51" s="206">
        <v>0</v>
      </c>
      <c r="G51" s="206">
        <v>0</v>
      </c>
      <c r="H51" s="207" t="s">
        <v>76</v>
      </c>
      <c r="I51" s="208">
        <v>0</v>
      </c>
      <c r="J51" s="206">
        <v>0</v>
      </c>
      <c r="K51" s="206">
        <v>0</v>
      </c>
      <c r="L51" s="206">
        <v>0</v>
      </c>
      <c r="M51" s="209" t="s">
        <v>76</v>
      </c>
      <c r="N51" s="210">
        <v>0</v>
      </c>
      <c r="O51" s="211">
        <v>0</v>
      </c>
      <c r="P51" s="211">
        <v>0</v>
      </c>
      <c r="Q51" s="211">
        <v>0</v>
      </c>
      <c r="R51" s="212" t="s">
        <v>76</v>
      </c>
      <c r="S51" s="213">
        <f>D51+I51+N51</f>
        <v>0</v>
      </c>
      <c r="T51" s="214">
        <f t="shared" si="0"/>
        <v>0</v>
      </c>
      <c r="U51" s="214">
        <f>F51+K51+P51</f>
        <v>0</v>
      </c>
      <c r="V51" s="215">
        <f>G51+L51+Q51</f>
        <v>0</v>
      </c>
    </row>
    <row r="52" spans="1:22" ht="12.75">
      <c r="A52" s="162"/>
      <c r="B52" s="250"/>
      <c r="C52" s="218" t="s">
        <v>20</v>
      </c>
      <c r="D52" s="210">
        <v>0</v>
      </c>
      <c r="E52" s="211">
        <v>0</v>
      </c>
      <c r="F52" s="211">
        <v>0</v>
      </c>
      <c r="G52" s="211">
        <v>0</v>
      </c>
      <c r="H52" s="207" t="s">
        <v>76</v>
      </c>
      <c r="I52" s="210">
        <v>0</v>
      </c>
      <c r="J52" s="211">
        <v>0</v>
      </c>
      <c r="K52" s="211">
        <v>0</v>
      </c>
      <c r="L52" s="211">
        <v>0</v>
      </c>
      <c r="M52" s="209" t="s">
        <v>76</v>
      </c>
      <c r="N52" s="210">
        <v>0</v>
      </c>
      <c r="O52" s="211">
        <v>0</v>
      </c>
      <c r="P52" s="211">
        <v>0</v>
      </c>
      <c r="Q52" s="211">
        <v>0</v>
      </c>
      <c r="R52" s="212" t="s">
        <v>76</v>
      </c>
      <c r="S52" s="213">
        <f t="shared" si="0"/>
        <v>0</v>
      </c>
      <c r="T52" s="214">
        <f t="shared" si="0"/>
        <v>0</v>
      </c>
      <c r="U52" s="214">
        <f t="shared" si="0"/>
        <v>0</v>
      </c>
      <c r="V52" s="215">
        <f t="shared" si="0"/>
        <v>0</v>
      </c>
    </row>
    <row r="53" spans="1:22" ht="12.75">
      <c r="A53" s="162"/>
      <c r="B53" s="250"/>
      <c r="C53" s="218" t="s">
        <v>21</v>
      </c>
      <c r="D53" s="255"/>
      <c r="E53" s="224"/>
      <c r="F53" s="211">
        <v>0</v>
      </c>
      <c r="G53" s="211">
        <v>0</v>
      </c>
      <c r="H53" s="207" t="s">
        <v>76</v>
      </c>
      <c r="I53" s="223"/>
      <c r="J53" s="224"/>
      <c r="K53" s="211">
        <v>0</v>
      </c>
      <c r="L53" s="211">
        <v>0</v>
      </c>
      <c r="M53" s="209" t="s">
        <v>76</v>
      </c>
      <c r="N53" s="223"/>
      <c r="O53" s="224"/>
      <c r="P53" s="211">
        <v>0</v>
      </c>
      <c r="Q53" s="211">
        <v>0</v>
      </c>
      <c r="R53" s="212" t="s">
        <v>76</v>
      </c>
      <c r="S53" s="225"/>
      <c r="T53" s="226"/>
      <c r="U53" s="214">
        <f t="shared" si="0"/>
        <v>0</v>
      </c>
      <c r="V53" s="215">
        <f t="shared" si="0"/>
        <v>0</v>
      </c>
    </row>
    <row r="54" spans="1:22" ht="12.75">
      <c r="A54" s="162"/>
      <c r="B54" s="251" t="s">
        <v>96</v>
      </c>
      <c r="C54" s="231" t="s">
        <v>37</v>
      </c>
      <c r="D54" s="234">
        <v>0</v>
      </c>
      <c r="E54" s="235">
        <v>0</v>
      </c>
      <c r="F54" s="235">
        <v>0</v>
      </c>
      <c r="G54" s="235">
        <v>0</v>
      </c>
      <c r="H54" s="207" t="s">
        <v>76</v>
      </c>
      <c r="I54" s="234">
        <v>0</v>
      </c>
      <c r="J54" s="235">
        <v>0</v>
      </c>
      <c r="K54" s="235">
        <v>0</v>
      </c>
      <c r="L54" s="235">
        <v>0</v>
      </c>
      <c r="M54" s="209" t="s">
        <v>76</v>
      </c>
      <c r="N54" s="234">
        <v>0</v>
      </c>
      <c r="O54" s="235">
        <v>0</v>
      </c>
      <c r="P54" s="235">
        <v>0</v>
      </c>
      <c r="Q54" s="235">
        <v>0</v>
      </c>
      <c r="R54" s="212" t="s">
        <v>76</v>
      </c>
      <c r="S54" s="236">
        <f t="shared" si="0"/>
        <v>0</v>
      </c>
      <c r="T54" s="237">
        <f t="shared" si="0"/>
        <v>0</v>
      </c>
      <c r="U54" s="237">
        <f t="shared" si="0"/>
        <v>0</v>
      </c>
      <c r="V54" s="238">
        <f t="shared" si="0"/>
        <v>0</v>
      </c>
    </row>
    <row r="55" spans="1:22" ht="12.75">
      <c r="A55" s="229"/>
      <c r="B55" s="239"/>
      <c r="C55" s="218" t="s">
        <v>72</v>
      </c>
      <c r="D55" s="208">
        <v>0</v>
      </c>
      <c r="E55" s="206">
        <v>0</v>
      </c>
      <c r="F55" s="206">
        <v>0</v>
      </c>
      <c r="G55" s="206">
        <v>0</v>
      </c>
      <c r="H55" s="207" t="s">
        <v>76</v>
      </c>
      <c r="I55" s="208">
        <v>0</v>
      </c>
      <c r="J55" s="206">
        <v>0</v>
      </c>
      <c r="K55" s="206">
        <v>0</v>
      </c>
      <c r="L55" s="206">
        <v>0</v>
      </c>
      <c r="M55" s="209" t="s">
        <v>76</v>
      </c>
      <c r="N55" s="210">
        <v>0</v>
      </c>
      <c r="O55" s="211">
        <v>0</v>
      </c>
      <c r="P55" s="211">
        <v>0</v>
      </c>
      <c r="Q55" s="211">
        <v>0</v>
      </c>
      <c r="R55" s="212" t="s">
        <v>76</v>
      </c>
      <c r="S55" s="213">
        <f t="shared" si="0"/>
        <v>0</v>
      </c>
      <c r="T55" s="214">
        <f t="shared" si="0"/>
        <v>0</v>
      </c>
      <c r="U55" s="214">
        <f t="shared" si="0"/>
        <v>0</v>
      </c>
      <c r="V55" s="215">
        <f t="shared" si="0"/>
        <v>0</v>
      </c>
    </row>
    <row r="56" spans="1:22" ht="12.75">
      <c r="A56" s="162"/>
      <c r="B56" s="250"/>
      <c r="C56" s="218" t="s">
        <v>20</v>
      </c>
      <c r="D56" s="210">
        <v>0</v>
      </c>
      <c r="E56" s="211">
        <v>0</v>
      </c>
      <c r="F56" s="211">
        <v>0</v>
      </c>
      <c r="G56" s="211">
        <v>0</v>
      </c>
      <c r="H56" s="207" t="s">
        <v>76</v>
      </c>
      <c r="I56" s="210">
        <v>0</v>
      </c>
      <c r="J56" s="211">
        <v>0</v>
      </c>
      <c r="K56" s="211">
        <v>0</v>
      </c>
      <c r="L56" s="211">
        <v>0</v>
      </c>
      <c r="M56" s="209" t="s">
        <v>76</v>
      </c>
      <c r="N56" s="210">
        <v>0</v>
      </c>
      <c r="O56" s="211">
        <v>0</v>
      </c>
      <c r="P56" s="211">
        <v>0</v>
      </c>
      <c r="Q56" s="211">
        <v>0</v>
      </c>
      <c r="R56" s="212" t="s">
        <v>76</v>
      </c>
      <c r="S56" s="213">
        <f t="shared" si="0"/>
        <v>0</v>
      </c>
      <c r="T56" s="214">
        <f t="shared" si="0"/>
        <v>0</v>
      </c>
      <c r="U56" s="214">
        <f t="shared" si="0"/>
        <v>0</v>
      </c>
      <c r="V56" s="215">
        <f t="shared" si="0"/>
        <v>0</v>
      </c>
    </row>
    <row r="57" spans="1:22" ht="12.75">
      <c r="A57" s="162"/>
      <c r="B57" s="250"/>
      <c r="C57" s="218" t="s">
        <v>21</v>
      </c>
      <c r="D57" s="223"/>
      <c r="E57" s="224"/>
      <c r="F57" s="211">
        <v>0</v>
      </c>
      <c r="G57" s="211">
        <v>0</v>
      </c>
      <c r="H57" s="207" t="s">
        <v>76</v>
      </c>
      <c r="I57" s="223"/>
      <c r="J57" s="224"/>
      <c r="K57" s="211">
        <v>0</v>
      </c>
      <c r="L57" s="211">
        <v>0</v>
      </c>
      <c r="M57" s="209" t="s">
        <v>76</v>
      </c>
      <c r="N57" s="223"/>
      <c r="O57" s="224"/>
      <c r="P57" s="211">
        <v>0</v>
      </c>
      <c r="Q57" s="211">
        <v>0</v>
      </c>
      <c r="R57" s="212" t="s">
        <v>76</v>
      </c>
      <c r="S57" s="225"/>
      <c r="T57" s="226"/>
      <c r="U57" s="214">
        <f aca="true" t="shared" si="1" ref="U57:V59">F57+K57+P57</f>
        <v>0</v>
      </c>
      <c r="V57" s="215">
        <f t="shared" si="1"/>
        <v>0</v>
      </c>
    </row>
    <row r="58" spans="1:22" ht="12.75">
      <c r="A58" s="242" t="s">
        <v>110</v>
      </c>
      <c r="B58" s="254"/>
      <c r="C58" s="204" t="s">
        <v>72</v>
      </c>
      <c r="D58" s="256"/>
      <c r="E58" s="257"/>
      <c r="F58" s="245">
        <v>0</v>
      </c>
      <c r="G58" s="245">
        <v>0</v>
      </c>
      <c r="H58" s="207" t="s">
        <v>76</v>
      </c>
      <c r="I58" s="256"/>
      <c r="J58" s="257"/>
      <c r="K58" s="245">
        <v>0</v>
      </c>
      <c r="L58" s="245">
        <v>0</v>
      </c>
      <c r="M58" s="209" t="s">
        <v>76</v>
      </c>
      <c r="N58" s="256"/>
      <c r="O58" s="257"/>
      <c r="P58" s="245">
        <v>0</v>
      </c>
      <c r="Q58" s="245">
        <v>0</v>
      </c>
      <c r="R58" s="212" t="s">
        <v>76</v>
      </c>
      <c r="S58" s="256"/>
      <c r="T58" s="257"/>
      <c r="U58" s="247">
        <f t="shared" si="1"/>
        <v>0</v>
      </c>
      <c r="V58" s="248">
        <f t="shared" si="1"/>
        <v>0</v>
      </c>
    </row>
    <row r="59" spans="1:22" ht="12.75">
      <c r="A59" s="258"/>
      <c r="B59" s="42"/>
      <c r="C59" s="218" t="s">
        <v>20</v>
      </c>
      <c r="D59" s="259"/>
      <c r="E59" s="260"/>
      <c r="F59" s="211">
        <v>0</v>
      </c>
      <c r="G59" s="211">
        <v>0</v>
      </c>
      <c r="H59" s="207" t="s">
        <v>76</v>
      </c>
      <c r="I59" s="259"/>
      <c r="J59" s="260"/>
      <c r="K59" s="211">
        <v>0</v>
      </c>
      <c r="L59" s="211">
        <v>0</v>
      </c>
      <c r="M59" s="209" t="s">
        <v>76</v>
      </c>
      <c r="N59" s="259"/>
      <c r="O59" s="260"/>
      <c r="P59" s="211">
        <v>0</v>
      </c>
      <c r="Q59" s="211">
        <v>0</v>
      </c>
      <c r="R59" s="212" t="s">
        <v>76</v>
      </c>
      <c r="S59" s="259"/>
      <c r="T59" s="260"/>
      <c r="U59" s="214">
        <f t="shared" si="1"/>
        <v>0</v>
      </c>
      <c r="V59" s="215">
        <f t="shared" si="1"/>
        <v>0</v>
      </c>
    </row>
    <row r="60" spans="1:22" ht="12.75">
      <c r="A60" s="242" t="s">
        <v>111</v>
      </c>
      <c r="B60" s="254"/>
      <c r="C60" s="204" t="s">
        <v>37</v>
      </c>
      <c r="D60" s="256"/>
      <c r="E60" s="257"/>
      <c r="F60" s="245">
        <v>0</v>
      </c>
      <c r="G60" s="245">
        <v>0</v>
      </c>
      <c r="H60" s="207" t="s">
        <v>76</v>
      </c>
      <c r="I60" s="256"/>
      <c r="J60" s="257"/>
      <c r="K60" s="245">
        <v>0</v>
      </c>
      <c r="L60" s="245">
        <v>0</v>
      </c>
      <c r="M60" s="209" t="s">
        <v>76</v>
      </c>
      <c r="N60" s="256"/>
      <c r="O60" s="257"/>
      <c r="P60" s="245">
        <v>0</v>
      </c>
      <c r="Q60" s="245">
        <v>0</v>
      </c>
      <c r="R60" s="212" t="s">
        <v>76</v>
      </c>
      <c r="S60" s="256"/>
      <c r="T60" s="257"/>
      <c r="U60" s="247">
        <f aca="true" t="shared" si="2" ref="U60:V67">F60+K60+P60</f>
        <v>0</v>
      </c>
      <c r="V60" s="248">
        <f t="shared" si="2"/>
        <v>0</v>
      </c>
    </row>
    <row r="61" spans="1:22" ht="12.75">
      <c r="A61" s="229"/>
      <c r="B61" s="239"/>
      <c r="C61" s="218" t="s">
        <v>72</v>
      </c>
      <c r="D61" s="259"/>
      <c r="E61" s="260"/>
      <c r="F61" s="206">
        <v>0</v>
      </c>
      <c r="G61" s="206">
        <v>0</v>
      </c>
      <c r="H61" s="207" t="s">
        <v>76</v>
      </c>
      <c r="I61" s="221"/>
      <c r="J61" s="222"/>
      <c r="K61" s="206">
        <v>0</v>
      </c>
      <c r="L61" s="206">
        <v>0</v>
      </c>
      <c r="M61" s="209" t="s">
        <v>76</v>
      </c>
      <c r="N61" s="223"/>
      <c r="O61" s="224"/>
      <c r="P61" s="211">
        <v>0</v>
      </c>
      <c r="Q61" s="211">
        <v>0</v>
      </c>
      <c r="R61" s="212" t="s">
        <v>76</v>
      </c>
      <c r="S61" s="225"/>
      <c r="T61" s="226"/>
      <c r="U61" s="214">
        <f t="shared" si="2"/>
        <v>0</v>
      </c>
      <c r="V61" s="215">
        <f t="shared" si="2"/>
        <v>0</v>
      </c>
    </row>
    <row r="62" spans="1:22" ht="12.75">
      <c r="A62" s="162"/>
      <c r="B62" s="250"/>
      <c r="C62" s="218" t="s">
        <v>20</v>
      </c>
      <c r="D62" s="259"/>
      <c r="E62" s="260"/>
      <c r="F62" s="211">
        <v>0</v>
      </c>
      <c r="G62" s="211">
        <v>0</v>
      </c>
      <c r="H62" s="207" t="s">
        <v>76</v>
      </c>
      <c r="I62" s="259"/>
      <c r="J62" s="260"/>
      <c r="K62" s="211">
        <v>0</v>
      </c>
      <c r="L62" s="211">
        <v>0</v>
      </c>
      <c r="M62" s="209" t="s">
        <v>76</v>
      </c>
      <c r="N62" s="259"/>
      <c r="O62" s="260"/>
      <c r="P62" s="211">
        <v>0</v>
      </c>
      <c r="Q62" s="211">
        <v>0</v>
      </c>
      <c r="R62" s="212" t="s">
        <v>76</v>
      </c>
      <c r="S62" s="259"/>
      <c r="T62" s="260"/>
      <c r="U62" s="214">
        <f t="shared" si="2"/>
        <v>0</v>
      </c>
      <c r="V62" s="215">
        <f t="shared" si="2"/>
        <v>0</v>
      </c>
    </row>
    <row r="63" spans="1:22" ht="12.75">
      <c r="A63" s="162"/>
      <c r="B63" s="250"/>
      <c r="C63" s="218" t="s">
        <v>21</v>
      </c>
      <c r="D63" s="259"/>
      <c r="E63" s="260"/>
      <c r="F63" s="211">
        <v>0</v>
      </c>
      <c r="G63" s="211">
        <v>0</v>
      </c>
      <c r="H63" s="207" t="s">
        <v>76</v>
      </c>
      <c r="I63" s="259"/>
      <c r="J63" s="260"/>
      <c r="K63" s="211">
        <v>0</v>
      </c>
      <c r="L63" s="211">
        <v>0</v>
      </c>
      <c r="M63" s="209" t="s">
        <v>76</v>
      </c>
      <c r="N63" s="259"/>
      <c r="O63" s="260"/>
      <c r="P63" s="211">
        <v>0</v>
      </c>
      <c r="Q63" s="211">
        <v>0</v>
      </c>
      <c r="R63" s="212" t="s">
        <v>76</v>
      </c>
      <c r="S63" s="259"/>
      <c r="T63" s="260"/>
      <c r="U63" s="214">
        <f t="shared" si="2"/>
        <v>0</v>
      </c>
      <c r="V63" s="215">
        <f t="shared" si="2"/>
        <v>0</v>
      </c>
    </row>
    <row r="64" spans="1:22" ht="12.75">
      <c r="A64" s="229"/>
      <c r="B64" s="251" t="s">
        <v>96</v>
      </c>
      <c r="C64" s="231" t="s">
        <v>37</v>
      </c>
      <c r="D64" s="261"/>
      <c r="E64" s="262"/>
      <c r="F64" s="235">
        <v>0</v>
      </c>
      <c r="G64" s="235">
        <v>0</v>
      </c>
      <c r="H64" s="207" t="s">
        <v>76</v>
      </c>
      <c r="I64" s="261"/>
      <c r="J64" s="262"/>
      <c r="K64" s="235">
        <v>0</v>
      </c>
      <c r="L64" s="235">
        <v>0</v>
      </c>
      <c r="M64" s="209" t="s">
        <v>76</v>
      </c>
      <c r="N64" s="261"/>
      <c r="O64" s="262"/>
      <c r="P64" s="235">
        <v>0</v>
      </c>
      <c r="Q64" s="235">
        <v>0</v>
      </c>
      <c r="R64" s="212" t="s">
        <v>76</v>
      </c>
      <c r="S64" s="261"/>
      <c r="T64" s="262"/>
      <c r="U64" s="237">
        <f t="shared" si="2"/>
        <v>0</v>
      </c>
      <c r="V64" s="238">
        <f t="shared" si="2"/>
        <v>0</v>
      </c>
    </row>
    <row r="65" spans="1:22" ht="12.75">
      <c r="A65" s="229"/>
      <c r="B65" s="239"/>
      <c r="C65" s="218" t="s">
        <v>72</v>
      </c>
      <c r="D65" s="259"/>
      <c r="E65" s="260"/>
      <c r="F65" s="206">
        <v>0</v>
      </c>
      <c r="G65" s="206">
        <v>0</v>
      </c>
      <c r="H65" s="207" t="s">
        <v>76</v>
      </c>
      <c r="I65" s="221"/>
      <c r="J65" s="222"/>
      <c r="K65" s="206">
        <v>0</v>
      </c>
      <c r="L65" s="206">
        <v>0</v>
      </c>
      <c r="M65" s="209" t="s">
        <v>76</v>
      </c>
      <c r="N65" s="223"/>
      <c r="O65" s="224"/>
      <c r="P65" s="211">
        <v>0</v>
      </c>
      <c r="Q65" s="211">
        <v>0</v>
      </c>
      <c r="R65" s="212" t="s">
        <v>76</v>
      </c>
      <c r="S65" s="225"/>
      <c r="T65" s="226"/>
      <c r="U65" s="214">
        <f>F65+K65+P65</f>
        <v>0</v>
      </c>
      <c r="V65" s="215">
        <f>G65+L65+Q65</f>
        <v>0</v>
      </c>
    </row>
    <row r="66" spans="1:22" ht="12.75">
      <c r="A66" s="162"/>
      <c r="B66" s="250"/>
      <c r="C66" s="218" t="s">
        <v>20</v>
      </c>
      <c r="D66" s="259"/>
      <c r="E66" s="260"/>
      <c r="F66" s="211">
        <v>0</v>
      </c>
      <c r="G66" s="211">
        <v>0</v>
      </c>
      <c r="H66" s="207" t="s">
        <v>76</v>
      </c>
      <c r="I66" s="259"/>
      <c r="J66" s="260"/>
      <c r="K66" s="211">
        <v>0</v>
      </c>
      <c r="L66" s="211">
        <v>0</v>
      </c>
      <c r="M66" s="209" t="s">
        <v>76</v>
      </c>
      <c r="N66" s="259"/>
      <c r="O66" s="260"/>
      <c r="P66" s="211">
        <v>0</v>
      </c>
      <c r="Q66" s="211">
        <v>0</v>
      </c>
      <c r="R66" s="212" t="s">
        <v>76</v>
      </c>
      <c r="S66" s="259"/>
      <c r="T66" s="260"/>
      <c r="U66" s="214">
        <f t="shared" si="2"/>
        <v>0</v>
      </c>
      <c r="V66" s="215">
        <f t="shared" si="2"/>
        <v>0</v>
      </c>
    </row>
    <row r="67" spans="1:22" ht="13.5" thickBot="1">
      <c r="A67" s="197"/>
      <c r="B67" s="263"/>
      <c r="C67" s="264" t="s">
        <v>21</v>
      </c>
      <c r="D67" s="265"/>
      <c r="E67" s="266"/>
      <c r="F67" s="267">
        <v>0</v>
      </c>
      <c r="G67" s="267">
        <v>0</v>
      </c>
      <c r="H67" s="207" t="s">
        <v>76</v>
      </c>
      <c r="I67" s="265"/>
      <c r="J67" s="266"/>
      <c r="K67" s="267">
        <v>0</v>
      </c>
      <c r="L67" s="267">
        <v>0</v>
      </c>
      <c r="M67" s="209" t="s">
        <v>76</v>
      </c>
      <c r="N67" s="265"/>
      <c r="O67" s="266"/>
      <c r="P67" s="267">
        <v>0</v>
      </c>
      <c r="Q67" s="268">
        <v>0</v>
      </c>
      <c r="R67" s="212" t="s">
        <v>76</v>
      </c>
      <c r="S67" s="269"/>
      <c r="T67" s="270"/>
      <c r="U67" s="271">
        <f t="shared" si="2"/>
        <v>0</v>
      </c>
      <c r="V67" s="272">
        <f t="shared" si="2"/>
        <v>0</v>
      </c>
    </row>
    <row r="68" spans="1:22" ht="12.75">
      <c r="A68" s="273" t="s">
        <v>112</v>
      </c>
      <c r="B68" s="274"/>
      <c r="C68" s="275" t="s">
        <v>37</v>
      </c>
      <c r="D68" s="276">
        <f>D18+D26+D34+D42+D50</f>
        <v>0</v>
      </c>
      <c r="E68" s="276">
        <f>E18+E26+E34+E42+E50</f>
        <v>0</v>
      </c>
      <c r="F68" s="276">
        <f>F18+F26+F34+F42+F50+F60</f>
        <v>0</v>
      </c>
      <c r="G68" s="277">
        <f>G18+G26+G34+G42+G50+G60</f>
        <v>0</v>
      </c>
      <c r="H68" s="209" t="s">
        <v>76</v>
      </c>
      <c r="I68" s="276">
        <f aca="true" t="shared" si="3" ref="I68:J74">I18+I26+I34+I42+I50</f>
        <v>0</v>
      </c>
      <c r="J68" s="276">
        <f t="shared" si="3"/>
        <v>0</v>
      </c>
      <c r="K68" s="276">
        <f>K18+K26+K34+K42+K50+K60</f>
        <v>0</v>
      </c>
      <c r="L68" s="277">
        <f>L18+L26+L34+L42+L50+L60</f>
        <v>0</v>
      </c>
      <c r="M68" s="209" t="s">
        <v>76</v>
      </c>
      <c r="N68" s="276">
        <f aca="true" t="shared" si="4" ref="N68:O74">N18+N26+N34+N42+N50</f>
        <v>0</v>
      </c>
      <c r="O68" s="276">
        <f t="shared" si="4"/>
        <v>0</v>
      </c>
      <c r="P68" s="276">
        <f>P18+P26+P34+P42+P50+P60</f>
        <v>0</v>
      </c>
      <c r="Q68" s="277">
        <f>Q18+Q26+Q34+Q42+Q50+Q60</f>
        <v>0</v>
      </c>
      <c r="R68" s="212" t="s">
        <v>76</v>
      </c>
      <c r="S68" s="276">
        <f aca="true" t="shared" si="5" ref="S68:T74">S18+S26+S34+S42+S50</f>
        <v>0</v>
      </c>
      <c r="T68" s="276">
        <f t="shared" si="5"/>
        <v>0</v>
      </c>
      <c r="U68" s="276">
        <f>U18+U26+U34+U42+U50+U60</f>
        <v>0</v>
      </c>
      <c r="V68" s="278">
        <f>V18+V26+V34+V42+V50+V60</f>
        <v>0</v>
      </c>
    </row>
    <row r="69" spans="1:22" ht="12.75">
      <c r="A69" s="229"/>
      <c r="B69" s="239"/>
      <c r="C69" s="218" t="s">
        <v>72</v>
      </c>
      <c r="D69" s="280">
        <f aca="true" t="shared" si="6" ref="D69:E74">D19+D27+D35+D43+D51</f>
        <v>0</v>
      </c>
      <c r="E69" s="281">
        <f t="shared" si="6"/>
        <v>0</v>
      </c>
      <c r="F69" s="281">
        <f>F19+F27+F35+F43+F51+F58+F61</f>
        <v>0</v>
      </c>
      <c r="G69" s="281">
        <f>G19+G27+G35+G43+G51+G58+G61</f>
        <v>0</v>
      </c>
      <c r="H69" s="207" t="s">
        <v>76</v>
      </c>
      <c r="I69" s="280">
        <f t="shared" si="3"/>
        <v>0</v>
      </c>
      <c r="J69" s="281">
        <f t="shared" si="3"/>
        <v>0</v>
      </c>
      <c r="K69" s="281">
        <f>K19+K27+K35+K43+K51+K58+K61</f>
        <v>0</v>
      </c>
      <c r="L69" s="281">
        <f>L19+L27+L35+L43+L51+L58+L61</f>
        <v>0</v>
      </c>
      <c r="M69" s="209" t="s">
        <v>76</v>
      </c>
      <c r="N69" s="280">
        <f t="shared" si="4"/>
        <v>0</v>
      </c>
      <c r="O69" s="281">
        <f t="shared" si="4"/>
        <v>0</v>
      </c>
      <c r="P69" s="281">
        <f>P19+P27+P35+P43+P51+P58+P61</f>
        <v>0</v>
      </c>
      <c r="Q69" s="281">
        <f>Q19+Q27+Q35+Q43+Q51+Q58+Q61</f>
        <v>0</v>
      </c>
      <c r="R69" s="212" t="s">
        <v>76</v>
      </c>
      <c r="S69" s="280">
        <f t="shared" si="5"/>
        <v>0</v>
      </c>
      <c r="T69" s="281">
        <f t="shared" si="5"/>
        <v>0</v>
      </c>
      <c r="U69" s="281">
        <f>U19+U27+U35+U43+U51+U58+U61</f>
        <v>0</v>
      </c>
      <c r="V69" s="282">
        <f>V19+V27+V35+V43+V51+V58+V61</f>
        <v>0</v>
      </c>
    </row>
    <row r="70" spans="1:22" ht="12.75">
      <c r="A70" s="283"/>
      <c r="B70" s="274"/>
      <c r="C70" s="284" t="s">
        <v>20</v>
      </c>
      <c r="D70" s="214">
        <f t="shared" si="6"/>
        <v>0</v>
      </c>
      <c r="E70" s="214">
        <f t="shared" si="6"/>
        <v>0</v>
      </c>
      <c r="F70" s="214">
        <f>F20+F28+F36+F44+F52+F59+F62</f>
        <v>0</v>
      </c>
      <c r="G70" s="285">
        <f>G20+G28+G36+G44+G52+G59+G62</f>
        <v>0</v>
      </c>
      <c r="H70" s="209" t="s">
        <v>76</v>
      </c>
      <c r="I70" s="214">
        <f t="shared" si="3"/>
        <v>0</v>
      </c>
      <c r="J70" s="214">
        <f t="shared" si="3"/>
        <v>0</v>
      </c>
      <c r="K70" s="214">
        <f>K20+K28+K36+K44+K52+K59+K62</f>
        <v>0</v>
      </c>
      <c r="L70" s="285">
        <f>L20+L28+L36+L44+L52+L59+L62</f>
        <v>0</v>
      </c>
      <c r="M70" s="209" t="s">
        <v>76</v>
      </c>
      <c r="N70" s="214">
        <f t="shared" si="4"/>
        <v>0</v>
      </c>
      <c r="O70" s="214">
        <f t="shared" si="4"/>
        <v>0</v>
      </c>
      <c r="P70" s="214">
        <f>P20+P28+P36+P44+P52+P59+P62</f>
        <v>0</v>
      </c>
      <c r="Q70" s="285">
        <f>Q20+Q28+Q36+Q44+Q52+Q59+Q62</f>
        <v>0</v>
      </c>
      <c r="R70" s="212" t="s">
        <v>76</v>
      </c>
      <c r="S70" s="214">
        <f t="shared" si="5"/>
        <v>0</v>
      </c>
      <c r="T70" s="214">
        <f t="shared" si="5"/>
        <v>0</v>
      </c>
      <c r="U70" s="214">
        <f>U20+U28+U36+U44+U52+U59+U62</f>
        <v>0</v>
      </c>
      <c r="V70" s="215">
        <f>V20+V28+V36+V44+V52+V59+V62</f>
        <v>0</v>
      </c>
    </row>
    <row r="71" spans="1:22" ht="12.75">
      <c r="A71" s="283"/>
      <c r="B71" s="274"/>
      <c r="C71" s="218" t="s">
        <v>21</v>
      </c>
      <c r="D71" s="286"/>
      <c r="E71" s="287"/>
      <c r="F71" s="227">
        <f aca="true" t="shared" si="7" ref="F71:G75">F21+F29+F37+F45+F53+F63</f>
        <v>0</v>
      </c>
      <c r="G71" s="227">
        <f t="shared" si="7"/>
        <v>0</v>
      </c>
      <c r="H71" s="209" t="s">
        <v>76</v>
      </c>
      <c r="I71" s="288"/>
      <c r="J71" s="287"/>
      <c r="K71" s="227">
        <f aca="true" t="shared" si="8" ref="K71:L75">K21+K29+K37+K45+K53+K63</f>
        <v>0</v>
      </c>
      <c r="L71" s="227">
        <f t="shared" si="8"/>
        <v>0</v>
      </c>
      <c r="M71" s="209" t="s">
        <v>76</v>
      </c>
      <c r="N71" s="288"/>
      <c r="O71" s="287"/>
      <c r="P71" s="227">
        <f aca="true" t="shared" si="9" ref="P71:Q75">P21+P29+P37+P45+P53+P63</f>
        <v>0</v>
      </c>
      <c r="Q71" s="227">
        <f t="shared" si="9"/>
        <v>0</v>
      </c>
      <c r="R71" s="212" t="s">
        <v>76</v>
      </c>
      <c r="S71" s="288"/>
      <c r="T71" s="287"/>
      <c r="U71" s="227">
        <f aca="true" t="shared" si="10" ref="U71:V75">U21+U29+U37+U45+U53+U63</f>
        <v>0</v>
      </c>
      <c r="V71" s="228">
        <f t="shared" si="10"/>
        <v>0</v>
      </c>
    </row>
    <row r="72" spans="1:22" ht="12.75">
      <c r="A72" s="229"/>
      <c r="B72" s="251" t="s">
        <v>96</v>
      </c>
      <c r="C72" s="231" t="s">
        <v>37</v>
      </c>
      <c r="D72" s="213">
        <f t="shared" si="6"/>
        <v>0</v>
      </c>
      <c r="E72" s="237">
        <f t="shared" si="6"/>
        <v>0</v>
      </c>
      <c r="F72" s="237">
        <f t="shared" si="7"/>
        <v>0</v>
      </c>
      <c r="G72" s="214">
        <f t="shared" si="7"/>
        <v>0</v>
      </c>
      <c r="H72" s="209" t="s">
        <v>76</v>
      </c>
      <c r="I72" s="213">
        <f t="shared" si="3"/>
        <v>0</v>
      </c>
      <c r="J72" s="237">
        <f t="shared" si="3"/>
        <v>0</v>
      </c>
      <c r="K72" s="237">
        <f t="shared" si="8"/>
        <v>0</v>
      </c>
      <c r="L72" s="214">
        <f t="shared" si="8"/>
        <v>0</v>
      </c>
      <c r="M72" s="209" t="s">
        <v>76</v>
      </c>
      <c r="N72" s="213">
        <f t="shared" si="4"/>
        <v>0</v>
      </c>
      <c r="O72" s="237">
        <f t="shared" si="4"/>
        <v>0</v>
      </c>
      <c r="P72" s="237">
        <f t="shared" si="9"/>
        <v>0</v>
      </c>
      <c r="Q72" s="214">
        <f t="shared" si="9"/>
        <v>0</v>
      </c>
      <c r="R72" s="212" t="s">
        <v>76</v>
      </c>
      <c r="S72" s="213">
        <f t="shared" si="5"/>
        <v>0</v>
      </c>
      <c r="T72" s="237">
        <f t="shared" si="5"/>
        <v>0</v>
      </c>
      <c r="U72" s="237">
        <f t="shared" si="10"/>
        <v>0</v>
      </c>
      <c r="V72" s="215">
        <f t="shared" si="10"/>
        <v>0</v>
      </c>
    </row>
    <row r="73" spans="1:22" ht="12.75">
      <c r="A73" s="229"/>
      <c r="B73" s="239"/>
      <c r="C73" s="218" t="s">
        <v>72</v>
      </c>
      <c r="D73" s="280">
        <f t="shared" si="6"/>
        <v>0</v>
      </c>
      <c r="E73" s="281">
        <f t="shared" si="6"/>
        <v>0</v>
      </c>
      <c r="F73" s="281">
        <f t="shared" si="7"/>
        <v>0</v>
      </c>
      <c r="G73" s="281">
        <f t="shared" si="7"/>
        <v>0</v>
      </c>
      <c r="H73" s="207" t="s">
        <v>76</v>
      </c>
      <c r="I73" s="280">
        <f t="shared" si="3"/>
        <v>0</v>
      </c>
      <c r="J73" s="281">
        <f t="shared" si="3"/>
        <v>0</v>
      </c>
      <c r="K73" s="281">
        <f t="shared" si="8"/>
        <v>0</v>
      </c>
      <c r="L73" s="281">
        <f t="shared" si="8"/>
        <v>0</v>
      </c>
      <c r="M73" s="209" t="s">
        <v>76</v>
      </c>
      <c r="N73" s="280">
        <f t="shared" si="4"/>
        <v>0</v>
      </c>
      <c r="O73" s="281">
        <f t="shared" si="4"/>
        <v>0</v>
      </c>
      <c r="P73" s="281">
        <f t="shared" si="9"/>
        <v>0</v>
      </c>
      <c r="Q73" s="281">
        <f t="shared" si="9"/>
        <v>0</v>
      </c>
      <c r="R73" s="212" t="s">
        <v>76</v>
      </c>
      <c r="S73" s="280">
        <f t="shared" si="5"/>
        <v>0</v>
      </c>
      <c r="T73" s="281">
        <f t="shared" si="5"/>
        <v>0</v>
      </c>
      <c r="U73" s="281">
        <f t="shared" si="10"/>
        <v>0</v>
      </c>
      <c r="V73" s="282">
        <f t="shared" si="10"/>
        <v>0</v>
      </c>
    </row>
    <row r="74" spans="1:22" ht="12.75">
      <c r="A74" s="162"/>
      <c r="B74" s="163"/>
      <c r="C74" s="218" t="s">
        <v>20</v>
      </c>
      <c r="D74" s="213">
        <f t="shared" si="6"/>
        <v>0</v>
      </c>
      <c r="E74" s="214">
        <f>E24+E32+E40+E48+E56</f>
        <v>0</v>
      </c>
      <c r="F74" s="214">
        <f t="shared" si="7"/>
        <v>0</v>
      </c>
      <c r="G74" s="214">
        <f t="shared" si="7"/>
        <v>0</v>
      </c>
      <c r="H74" s="209" t="s">
        <v>76</v>
      </c>
      <c r="I74" s="213">
        <f t="shared" si="3"/>
        <v>0</v>
      </c>
      <c r="J74" s="214">
        <f t="shared" si="3"/>
        <v>0</v>
      </c>
      <c r="K74" s="214">
        <f t="shared" si="8"/>
        <v>0</v>
      </c>
      <c r="L74" s="214">
        <f t="shared" si="8"/>
        <v>0</v>
      </c>
      <c r="M74" s="209" t="s">
        <v>76</v>
      </c>
      <c r="N74" s="213">
        <f t="shared" si="4"/>
        <v>0</v>
      </c>
      <c r="O74" s="214">
        <f t="shared" si="4"/>
        <v>0</v>
      </c>
      <c r="P74" s="214">
        <f t="shared" si="9"/>
        <v>0</v>
      </c>
      <c r="Q74" s="214">
        <f t="shared" si="9"/>
        <v>0</v>
      </c>
      <c r="R74" s="212" t="s">
        <v>76</v>
      </c>
      <c r="S74" s="213">
        <f t="shared" si="5"/>
        <v>0</v>
      </c>
      <c r="T74" s="214">
        <f t="shared" si="5"/>
        <v>0</v>
      </c>
      <c r="U74" s="214">
        <f t="shared" si="10"/>
        <v>0</v>
      </c>
      <c r="V74" s="215">
        <f t="shared" si="10"/>
        <v>0</v>
      </c>
    </row>
    <row r="75" spans="1:22" ht="12.75">
      <c r="A75" s="162"/>
      <c r="B75" s="163"/>
      <c r="C75" s="218" t="s">
        <v>21</v>
      </c>
      <c r="D75" s="225"/>
      <c r="E75" s="289"/>
      <c r="F75" s="240">
        <f t="shared" si="7"/>
        <v>0</v>
      </c>
      <c r="G75" s="214">
        <f t="shared" si="7"/>
        <v>0</v>
      </c>
      <c r="H75" s="290" t="s">
        <v>76</v>
      </c>
      <c r="I75" s="225"/>
      <c r="J75" s="289"/>
      <c r="K75" s="240">
        <f t="shared" si="8"/>
        <v>0</v>
      </c>
      <c r="L75" s="214">
        <f t="shared" si="8"/>
        <v>0</v>
      </c>
      <c r="M75" s="290" t="s">
        <v>76</v>
      </c>
      <c r="N75" s="225"/>
      <c r="O75" s="289"/>
      <c r="P75" s="240">
        <f t="shared" si="9"/>
        <v>0</v>
      </c>
      <c r="Q75" s="214">
        <f t="shared" si="9"/>
        <v>0</v>
      </c>
      <c r="R75" s="290" t="s">
        <v>76</v>
      </c>
      <c r="S75" s="225"/>
      <c r="T75" s="289"/>
      <c r="U75" s="240">
        <f t="shared" si="10"/>
        <v>0</v>
      </c>
      <c r="V75" s="215">
        <f t="shared" si="10"/>
        <v>0</v>
      </c>
    </row>
    <row r="76" spans="1:22" ht="13.5" thickBot="1">
      <c r="A76" s="291"/>
      <c r="B76" s="263"/>
      <c r="C76" s="292" t="s">
        <v>113</v>
      </c>
      <c r="D76" s="293">
        <f>SUM(D68:D75)</f>
        <v>0</v>
      </c>
      <c r="E76" s="294">
        <f>SUM(E68:E75)</f>
        <v>0</v>
      </c>
      <c r="F76" s="294">
        <f>SUM(F68:F75)</f>
        <v>0</v>
      </c>
      <c r="G76" s="294">
        <f>SUM(G68:G75)</f>
        <v>0</v>
      </c>
      <c r="H76" s="209" t="s">
        <v>76</v>
      </c>
      <c r="I76" s="293">
        <f>SUM(I68:I75)</f>
        <v>0</v>
      </c>
      <c r="J76" s="294">
        <f>SUM(J68:J75)</f>
        <v>0</v>
      </c>
      <c r="K76" s="294">
        <f>SUM(K68:K75)</f>
        <v>0</v>
      </c>
      <c r="L76" s="294">
        <f>SUM(L68:L75)</f>
        <v>0</v>
      </c>
      <c r="M76" s="209" t="s">
        <v>76</v>
      </c>
      <c r="N76" s="293">
        <f>SUM(N68:N75)</f>
        <v>0</v>
      </c>
      <c r="O76" s="294">
        <f>SUM(O68:O75)</f>
        <v>0</v>
      </c>
      <c r="P76" s="294">
        <f>SUM(P68:P75)</f>
        <v>0</v>
      </c>
      <c r="Q76" s="294">
        <f>SUM(Q68:Q75)</f>
        <v>0</v>
      </c>
      <c r="R76" s="212" t="s">
        <v>76</v>
      </c>
      <c r="S76" s="293">
        <f>SUM(S68:S75)</f>
        <v>0</v>
      </c>
      <c r="T76" s="294">
        <f>SUM(T68:T75)</f>
        <v>0</v>
      </c>
      <c r="U76" s="294">
        <f>SUM(U68:U75)</f>
        <v>0</v>
      </c>
      <c r="V76" s="295">
        <f>SUM(V68:V75)</f>
        <v>0</v>
      </c>
    </row>
    <row r="77" spans="1:22" ht="12.75" hidden="1">
      <c r="A77" s="163"/>
      <c r="B77" s="163"/>
      <c r="C77" s="218"/>
      <c r="D77" s="155" t="str">
        <f>IF(AND(D115="",E115="",F115="",G115="",C153="",CB71="",CB72=""),"Validation: OK","Validation: Failure (see below table)")</f>
        <v>Validation: OK</v>
      </c>
      <c r="E77" s="163"/>
      <c r="F77" s="163"/>
      <c r="G77" s="163"/>
      <c r="H77" s="166"/>
      <c r="I77" s="155" t="str">
        <f>IF(AND(I115="",J115="",K115="",L115="",C154="",CG71="",CG72=""),"Validation: OK","Validation: Failure (see below table)")</f>
        <v>Validation: OK</v>
      </c>
      <c r="J77" s="163"/>
      <c r="K77" s="163"/>
      <c r="L77" s="163"/>
      <c r="M77" s="166"/>
      <c r="N77" s="155" t="str">
        <f>IF(AND(N115="",O115="",P115="",Q115="",C155="",N169="",O169="",P169="",Q169="",CL72=""),"Validation: OK","Validation: Failure (see below table)")</f>
        <v>Validation: OK</v>
      </c>
      <c r="O77" s="163"/>
      <c r="P77" s="163"/>
      <c r="Q77" s="163"/>
      <c r="R77" s="185"/>
      <c r="S77" s="155" t="str">
        <f>IF(AND(AT68="",AU68="",AV68="",AW68=""),"Validation: OK","Validation: Failure (see below table)")</f>
        <v>Validation: OK</v>
      </c>
      <c r="T77" s="163"/>
      <c r="U77" s="163"/>
      <c r="V77" s="163"/>
    </row>
    <row r="78" spans="1:22" ht="12.75">
      <c r="A78" s="163"/>
      <c r="B78" s="163"/>
      <c r="C78" s="218"/>
      <c r="D78" s="279"/>
      <c r="E78" s="279"/>
      <c r="G78" s="279"/>
      <c r="H78" s="216"/>
      <c r="I78" s="279"/>
      <c r="J78" s="279"/>
      <c r="K78" s="279"/>
      <c r="L78" s="279"/>
      <c r="M78" s="216"/>
      <c r="N78" s="279"/>
      <c r="O78" s="279"/>
      <c r="P78" s="279"/>
      <c r="Q78" s="279"/>
      <c r="R78" s="279"/>
      <c r="S78" s="279"/>
      <c r="T78" s="279"/>
      <c r="U78" s="279"/>
      <c r="V78" s="279"/>
    </row>
    <row r="79" spans="1:22" s="149" customFormat="1" ht="15">
      <c r="A79" s="148"/>
      <c r="B79" s="163"/>
      <c r="C79" s="163"/>
      <c r="D79" s="163"/>
      <c r="E79" s="163"/>
      <c r="F79" s="163"/>
      <c r="G79" s="304"/>
      <c r="H79" s="163"/>
      <c r="I79" s="163"/>
      <c r="J79" s="297"/>
      <c r="K79" s="163"/>
      <c r="L79" s="163"/>
      <c r="M79" s="163"/>
      <c r="N79" s="163"/>
      <c r="O79" s="163"/>
      <c r="P79" s="298"/>
      <c r="Q79" s="299"/>
      <c r="R79" s="163"/>
      <c r="S79" s="300"/>
      <c r="T79" s="163"/>
      <c r="U79" s="301"/>
      <c r="V79" s="302"/>
    </row>
    <row r="80" spans="1:22" s="149" customFormat="1" ht="12.75">
      <c r="A80" s="148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298"/>
      <c r="Q80" s="299"/>
      <c r="R80" s="163"/>
      <c r="S80" s="163"/>
      <c r="T80" s="163"/>
      <c r="U80" s="152"/>
      <c r="V80" s="163"/>
    </row>
    <row r="81" spans="1:22" s="149" customFormat="1" ht="12.75">
      <c r="A81" s="305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299"/>
      <c r="R81" s="163"/>
      <c r="S81" s="163"/>
      <c r="T81" s="163"/>
      <c r="U81" s="152"/>
      <c r="V81" s="163"/>
    </row>
    <row r="82" spans="1:22" s="149" customFormat="1" ht="12.7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299"/>
      <c r="R82" s="163"/>
      <c r="S82" s="163"/>
      <c r="T82" s="163"/>
      <c r="U82" s="152"/>
      <c r="V82" s="163"/>
    </row>
    <row r="83" spans="1:22" s="149" customFormat="1" ht="12.75">
      <c r="A83" s="148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299"/>
      <c r="R83" s="163"/>
      <c r="S83" s="163"/>
      <c r="T83" s="163"/>
      <c r="U83" s="152"/>
      <c r="V83" s="163"/>
    </row>
    <row r="84" spans="1:22" s="149" customFormat="1" ht="12.75">
      <c r="A84" s="305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299"/>
      <c r="R84" s="163"/>
      <c r="S84" s="163"/>
      <c r="T84" s="163"/>
      <c r="U84" s="152"/>
      <c r="V84" s="163"/>
    </row>
    <row r="85" spans="1:22" s="149" customFormat="1" ht="12.7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299"/>
      <c r="R85" s="163"/>
      <c r="S85" s="163"/>
      <c r="T85" s="163"/>
      <c r="U85" s="163"/>
      <c r="V85" s="163"/>
    </row>
    <row r="86" spans="1:22" s="149" customFormat="1" ht="12.75">
      <c r="A86" s="148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303"/>
      <c r="P86" s="163"/>
      <c r="Q86" s="299"/>
      <c r="R86" s="163"/>
      <c r="S86" s="163"/>
      <c r="T86" s="163"/>
      <c r="U86" s="163"/>
      <c r="V86" s="163"/>
    </row>
    <row r="87" spans="1:22" s="149" customFormat="1" ht="12.75">
      <c r="A87" s="305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299"/>
      <c r="R87" s="163"/>
      <c r="S87" s="163"/>
      <c r="T87" s="163"/>
      <c r="U87" s="163"/>
      <c r="V87" s="163"/>
    </row>
    <row r="88" spans="1:22" s="149" customFormat="1" ht="12.7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</row>
    <row r="89" spans="1:22" s="149" customFormat="1" ht="12.75">
      <c r="A89" s="148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</row>
    <row r="90" spans="1:22" s="149" customFormat="1" ht="12.75">
      <c r="A90" s="305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</row>
    <row r="91" spans="1:22" s="149" customFormat="1" ht="12.7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</row>
    <row r="92" spans="1:22" s="149" customFormat="1" ht="12.75">
      <c r="A92" s="148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</row>
    <row r="93" spans="1:22" s="149" customFormat="1" ht="12.75">
      <c r="A93" s="305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</row>
    <row r="94" spans="1:22" s="149" customFormat="1" ht="12.7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</row>
    <row r="95" spans="1:22" s="149" customFormat="1" ht="12.75">
      <c r="A95" s="148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</row>
    <row r="96" spans="1:22" s="149" customFormat="1" ht="12.75">
      <c r="A96" s="305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</row>
    <row r="97" spans="1:22" s="149" customFormat="1" ht="12.7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</row>
    <row r="98" spans="1:22" s="149" customFormat="1" ht="12.75">
      <c r="A98" s="148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</row>
    <row r="99" spans="1:22" s="149" customFormat="1" ht="12.75">
      <c r="A99" s="305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</row>
    <row r="100" spans="1:22" s="149" customFormat="1" ht="12.7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</row>
    <row r="101" spans="1:22" s="149" customFormat="1" ht="12.75">
      <c r="A101" s="148"/>
      <c r="B101" s="163"/>
      <c r="C101" s="218"/>
      <c r="D101" s="279"/>
      <c r="E101" s="279"/>
      <c r="F101" s="279"/>
      <c r="G101" s="279"/>
      <c r="H101" s="216"/>
      <c r="I101" s="279"/>
      <c r="J101" s="279"/>
      <c r="K101" s="279"/>
      <c r="L101" s="279"/>
      <c r="M101" s="216"/>
      <c r="N101" s="279"/>
      <c r="O101" s="279"/>
      <c r="P101" s="279"/>
      <c r="Q101" s="279"/>
      <c r="R101" s="216"/>
      <c r="S101" s="279"/>
      <c r="T101" s="279"/>
      <c r="U101" s="279"/>
      <c r="V101" s="279"/>
    </row>
    <row r="102" spans="1:22" s="149" customFormat="1" ht="12.75">
      <c r="A102" s="305"/>
      <c r="B102" s="13"/>
      <c r="C102" s="218"/>
      <c r="D102" s="279"/>
      <c r="E102" s="279"/>
      <c r="F102" s="279"/>
      <c r="G102" s="279"/>
      <c r="H102" s="216"/>
      <c r="I102" s="279"/>
      <c r="J102" s="279"/>
      <c r="K102" s="279"/>
      <c r="L102" s="279"/>
      <c r="M102" s="216"/>
      <c r="N102" s="279"/>
      <c r="O102" s="279"/>
      <c r="P102" s="279"/>
      <c r="Q102" s="279"/>
      <c r="R102" s="216"/>
      <c r="S102" s="279"/>
      <c r="T102" s="279"/>
      <c r="U102" s="279"/>
      <c r="V102" s="279"/>
    </row>
    <row r="103" spans="1:22" s="149" customFormat="1" ht="12.75">
      <c r="A103" s="13"/>
      <c r="B103" s="163"/>
      <c r="C103" s="218"/>
      <c r="D103" s="279"/>
      <c r="E103" s="279"/>
      <c r="F103" s="279"/>
      <c r="G103" s="279"/>
      <c r="H103" s="216"/>
      <c r="I103" s="279"/>
      <c r="J103" s="279"/>
      <c r="K103" s="279"/>
      <c r="L103" s="279"/>
      <c r="M103" s="216"/>
      <c r="N103" s="279"/>
      <c r="O103" s="279"/>
      <c r="P103" s="279"/>
      <c r="Q103" s="279"/>
      <c r="R103" s="216"/>
      <c r="S103" s="279"/>
      <c r="T103" s="279"/>
      <c r="U103" s="279"/>
      <c r="V103" s="279"/>
    </row>
    <row r="104" spans="1:22" s="149" customFormat="1" ht="12.75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</row>
    <row r="105" spans="1:22" s="149" customFormat="1" ht="12.75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</row>
    <row r="106" spans="1:22" s="149" customFormat="1" ht="12.75">
      <c r="A106" s="163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</row>
    <row r="107" spans="1:22" s="149" customFormat="1" ht="12.75">
      <c r="A107" s="163"/>
      <c r="B107" s="163"/>
      <c r="C107" s="218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</row>
    <row r="108" spans="1:22" s="149" customFormat="1" ht="12.75">
      <c r="A108" s="163"/>
      <c r="B108" s="163"/>
      <c r="C108" s="218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</row>
    <row r="109" spans="1:22" s="149" customFormat="1" ht="12.75">
      <c r="A109" s="163"/>
      <c r="B109" s="163"/>
      <c r="C109" s="218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</row>
    <row r="110" spans="1:22" s="149" customFormat="1" ht="12.75">
      <c r="A110" s="274"/>
      <c r="B110" s="163"/>
      <c r="C110" s="218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</row>
    <row r="111" spans="1:22" s="149" customFormat="1" ht="12.75">
      <c r="A111" s="274"/>
      <c r="B111" s="274"/>
      <c r="C111" s="218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16"/>
      <c r="S111" s="279"/>
      <c r="T111" s="279"/>
      <c r="U111" s="279"/>
      <c r="V111" s="279"/>
    </row>
    <row r="112" spans="1:22" s="149" customFormat="1" ht="12.75">
      <c r="A112" s="163"/>
      <c r="B112" s="274"/>
      <c r="C112" s="218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16"/>
      <c r="S112" s="279"/>
      <c r="T112" s="279"/>
      <c r="U112" s="279"/>
      <c r="V112" s="279"/>
    </row>
    <row r="113" spans="1:22" s="149" customFormat="1" ht="12.75">
      <c r="A113" s="163"/>
      <c r="B113" s="163"/>
      <c r="C113" s="218"/>
      <c r="D113" s="279"/>
      <c r="E113" s="279"/>
      <c r="F113" s="279"/>
      <c r="G113" s="279"/>
      <c r="H113" s="216"/>
      <c r="I113" s="279"/>
      <c r="J113" s="279"/>
      <c r="K113" s="279"/>
      <c r="L113" s="279"/>
      <c r="M113" s="216"/>
      <c r="N113" s="279"/>
      <c r="O113" s="279"/>
      <c r="P113" s="279"/>
      <c r="Q113" s="279"/>
      <c r="R113" s="216"/>
      <c r="S113" s="279"/>
      <c r="T113" s="279"/>
      <c r="U113" s="279"/>
      <c r="V113" s="279"/>
    </row>
    <row r="114" spans="1:22" s="149" customFormat="1" ht="12.75">
      <c r="A114" s="163"/>
      <c r="B114" s="163"/>
      <c r="C114" s="163"/>
      <c r="D114" s="279"/>
      <c r="E114" s="279"/>
      <c r="F114" s="279"/>
      <c r="G114" s="279"/>
      <c r="H114" s="216"/>
      <c r="I114" s="279"/>
      <c r="J114" s="279"/>
      <c r="K114" s="279"/>
      <c r="L114" s="279"/>
      <c r="M114" s="216"/>
      <c r="N114" s="279"/>
      <c r="O114" s="279"/>
      <c r="P114" s="279"/>
      <c r="Q114" s="279"/>
      <c r="R114" s="163"/>
      <c r="S114" s="163"/>
      <c r="T114" s="163"/>
      <c r="U114" s="163"/>
      <c r="V114" s="163"/>
    </row>
    <row r="115" spans="1:22" s="149" customFormat="1" ht="12.75">
      <c r="A115" s="163"/>
      <c r="B115" s="163"/>
      <c r="C115" s="163"/>
      <c r="D115" s="279"/>
      <c r="E115" s="279"/>
      <c r="F115" s="279"/>
      <c r="G115" s="279"/>
      <c r="H115" s="216"/>
      <c r="I115" s="279"/>
      <c r="J115" s="279"/>
      <c r="K115" s="279"/>
      <c r="L115" s="279"/>
      <c r="M115" s="216"/>
      <c r="N115" s="279"/>
      <c r="O115" s="279"/>
      <c r="P115" s="279"/>
      <c r="Q115" s="279"/>
      <c r="R115" s="163"/>
      <c r="S115" s="163"/>
      <c r="T115" s="163"/>
      <c r="U115" s="163"/>
      <c r="V115" s="163"/>
    </row>
    <row r="116" spans="1:22" s="149" customFormat="1" ht="12.7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</row>
    <row r="117" spans="1:22" s="149" customFormat="1" ht="12.7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</row>
    <row r="118" spans="1:22" s="149" customFormat="1" ht="12.7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</row>
    <row r="119" spans="1:22" s="149" customFormat="1" ht="12.75">
      <c r="A119" s="218"/>
      <c r="B119" s="163"/>
      <c r="C119" s="218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</row>
    <row r="120" spans="1:22" s="149" customFormat="1" ht="12.75">
      <c r="A120" s="218"/>
      <c r="B120" s="163"/>
      <c r="C120" s="218"/>
      <c r="D120" s="279"/>
      <c r="E120" s="279"/>
      <c r="F120" s="279"/>
      <c r="G120" s="279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</row>
    <row r="121" spans="1:22" s="149" customFormat="1" ht="12.75">
      <c r="A121" s="218"/>
      <c r="B121" s="163"/>
      <c r="C121" s="218"/>
      <c r="D121" s="279"/>
      <c r="E121" s="279"/>
      <c r="F121" s="279"/>
      <c r="G121" s="279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</row>
    <row r="122" spans="1:22" s="149" customFormat="1" ht="12.75">
      <c r="A122" s="218"/>
      <c r="B122" s="163"/>
      <c r="C122" s="218"/>
      <c r="D122" s="279"/>
      <c r="E122" s="279"/>
      <c r="F122" s="279"/>
      <c r="G122" s="279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</row>
    <row r="123" spans="1:22" s="149" customFormat="1" ht="12.75">
      <c r="A123" s="218"/>
      <c r="B123" s="163"/>
      <c r="C123" s="218"/>
      <c r="D123" s="279"/>
      <c r="E123" s="279"/>
      <c r="F123" s="279"/>
      <c r="G123" s="279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</row>
    <row r="124" spans="1:22" s="149" customFormat="1" ht="12.75">
      <c r="A124" s="163"/>
      <c r="B124" s="163"/>
      <c r="C124" s="218"/>
      <c r="D124" s="279"/>
      <c r="E124" s="279"/>
      <c r="F124" s="279"/>
      <c r="G124" s="279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</row>
    <row r="125" spans="1:22" s="149" customFormat="1" ht="12.75">
      <c r="A125" s="218"/>
      <c r="B125" s="163"/>
      <c r="C125" s="218"/>
      <c r="D125" s="279"/>
      <c r="E125" s="279"/>
      <c r="F125" s="279"/>
      <c r="G125" s="279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</row>
    <row r="126" spans="1:22" s="149" customFormat="1" ht="12.75">
      <c r="A126" s="218"/>
      <c r="B126" s="163"/>
      <c r="C126" s="218"/>
      <c r="D126" s="279"/>
      <c r="E126" s="279"/>
      <c r="F126" s="279"/>
      <c r="G126" s="279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</row>
    <row r="127" spans="1:22" s="149" customFormat="1" ht="12.75">
      <c r="A127" s="218"/>
      <c r="B127" s="163"/>
      <c r="C127" s="218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</row>
    <row r="128" spans="1:22" s="149" customFormat="1" ht="12.75">
      <c r="A128" s="218"/>
      <c r="B128" s="163"/>
      <c r="C128" s="218"/>
      <c r="D128" s="279"/>
      <c r="E128" s="279"/>
      <c r="F128" s="279"/>
      <c r="G128" s="279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</row>
    <row r="129" spans="1:22" s="149" customFormat="1" ht="12.75">
      <c r="A129" s="218"/>
      <c r="B129" s="163"/>
      <c r="C129" s="218"/>
      <c r="D129" s="279"/>
      <c r="E129" s="279"/>
      <c r="F129" s="279"/>
      <c r="G129" s="279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</row>
    <row r="130" spans="1:22" s="149" customFormat="1" ht="12.75">
      <c r="A130" s="218"/>
      <c r="B130" s="163"/>
      <c r="C130" s="218"/>
      <c r="D130" s="279"/>
      <c r="E130" s="279"/>
      <c r="F130" s="279"/>
      <c r="G130" s="279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</row>
    <row r="131" spans="1:22" s="149" customFormat="1" ht="12.75">
      <c r="A131" s="218"/>
      <c r="B131" s="163"/>
      <c r="C131" s="218"/>
      <c r="D131" s="279"/>
      <c r="E131" s="279"/>
      <c r="F131" s="279"/>
      <c r="G131" s="279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</row>
    <row r="132" spans="1:22" s="149" customFormat="1" ht="12.75">
      <c r="A132" s="163"/>
      <c r="B132" s="163"/>
      <c r="C132" s="218"/>
      <c r="D132" s="279"/>
      <c r="E132" s="279"/>
      <c r="F132" s="279"/>
      <c r="G132" s="279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</row>
    <row r="133" spans="1:22" s="149" customFormat="1" ht="12.75">
      <c r="A133" s="218"/>
      <c r="B133" s="163"/>
      <c r="C133" s="218"/>
      <c r="D133" s="279"/>
      <c r="E133" s="279"/>
      <c r="F133" s="279"/>
      <c r="G133" s="279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</row>
    <row r="134" spans="1:22" s="149" customFormat="1" ht="12.75">
      <c r="A134" s="218"/>
      <c r="B134" s="163"/>
      <c r="C134" s="218"/>
      <c r="D134" s="279"/>
      <c r="E134" s="279"/>
      <c r="F134" s="279"/>
      <c r="G134" s="279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</row>
    <row r="135" spans="1:22" s="149" customFormat="1" ht="12.75">
      <c r="A135" s="218"/>
      <c r="B135" s="163"/>
      <c r="C135" s="218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</row>
    <row r="136" spans="1:22" s="149" customFormat="1" ht="12.75">
      <c r="A136" s="218"/>
      <c r="B136" s="163"/>
      <c r="C136" s="218"/>
      <c r="D136" s="279"/>
      <c r="E136" s="279"/>
      <c r="F136" s="279"/>
      <c r="G136" s="279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</row>
    <row r="137" spans="1:22" s="149" customFormat="1" ht="12.75">
      <c r="A137" s="218"/>
      <c r="B137" s="163"/>
      <c r="C137" s="218"/>
      <c r="D137" s="279"/>
      <c r="E137" s="279"/>
      <c r="F137" s="279"/>
      <c r="G137" s="279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</row>
    <row r="138" spans="1:22" s="149" customFormat="1" ht="12.75">
      <c r="A138" s="218"/>
      <c r="B138" s="163"/>
      <c r="C138" s="218"/>
      <c r="D138" s="279"/>
      <c r="E138" s="279"/>
      <c r="F138" s="279"/>
      <c r="G138" s="279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</row>
    <row r="139" spans="1:22" s="149" customFormat="1" ht="12.75">
      <c r="A139" s="218"/>
      <c r="B139" s="163"/>
      <c r="C139" s="218"/>
      <c r="D139" s="279"/>
      <c r="E139" s="279"/>
      <c r="F139" s="279"/>
      <c r="G139" s="279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</row>
    <row r="140" spans="1:22" s="149" customFormat="1" ht="12.75">
      <c r="A140" s="163"/>
      <c r="B140" s="163"/>
      <c r="C140" s="218"/>
      <c r="D140" s="279"/>
      <c r="E140" s="279"/>
      <c r="F140" s="279"/>
      <c r="G140" s="279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</row>
    <row r="141" spans="1:22" s="149" customFormat="1" ht="12.75">
      <c r="A141" s="218"/>
      <c r="B141" s="163"/>
      <c r="C141" s="218"/>
      <c r="D141" s="279"/>
      <c r="E141" s="279"/>
      <c r="F141" s="279"/>
      <c r="G141" s="279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</row>
    <row r="142" spans="1:22" s="149" customFormat="1" ht="12.75">
      <c r="A142" s="218"/>
      <c r="B142" s="163"/>
      <c r="C142" s="218"/>
      <c r="D142" s="279"/>
      <c r="E142" s="279"/>
      <c r="F142" s="279"/>
      <c r="G142" s="279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</row>
    <row r="143" spans="1:22" s="149" customFormat="1" ht="12.75">
      <c r="A143" s="218"/>
      <c r="B143" s="163"/>
      <c r="C143" s="218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</row>
    <row r="144" spans="1:22" s="149" customFormat="1" ht="12.75">
      <c r="A144" s="218"/>
      <c r="B144" s="163"/>
      <c r="C144" s="218"/>
      <c r="D144" s="279"/>
      <c r="E144" s="279"/>
      <c r="F144" s="279"/>
      <c r="G144" s="279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</row>
    <row r="145" spans="1:22" s="149" customFormat="1" ht="12.75">
      <c r="A145" s="218"/>
      <c r="B145" s="163"/>
      <c r="C145" s="218"/>
      <c r="D145" s="279"/>
      <c r="E145" s="279"/>
      <c r="F145" s="279"/>
      <c r="G145" s="279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</row>
    <row r="146" spans="1:22" s="149" customFormat="1" ht="12.75">
      <c r="A146" s="218"/>
      <c r="B146" s="163"/>
      <c r="C146" s="218"/>
      <c r="D146" s="279"/>
      <c r="E146" s="279"/>
      <c r="F146" s="279"/>
      <c r="G146" s="279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</row>
    <row r="147" spans="1:22" s="149" customFormat="1" ht="12.75">
      <c r="A147" s="218"/>
      <c r="B147" s="163"/>
      <c r="C147" s="218"/>
      <c r="D147" s="279"/>
      <c r="E147" s="279"/>
      <c r="F147" s="279"/>
      <c r="G147" s="279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</row>
    <row r="148" spans="1:22" s="149" customFormat="1" ht="12.75">
      <c r="A148" s="163"/>
      <c r="B148" s="163"/>
      <c r="C148" s="218"/>
      <c r="D148" s="279"/>
      <c r="E148" s="279"/>
      <c r="F148" s="279"/>
      <c r="G148" s="279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</row>
    <row r="149" spans="1:22" s="149" customFormat="1" ht="12.75">
      <c r="A149" s="218"/>
      <c r="B149" s="163"/>
      <c r="C149" s="218"/>
      <c r="D149" s="279"/>
      <c r="E149" s="279"/>
      <c r="F149" s="279"/>
      <c r="G149" s="279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</row>
    <row r="150" spans="1:22" s="149" customFormat="1" ht="12.75">
      <c r="A150" s="218"/>
      <c r="B150" s="163"/>
      <c r="C150" s="218"/>
      <c r="D150" s="279"/>
      <c r="E150" s="279"/>
      <c r="F150" s="279"/>
      <c r="G150" s="279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</row>
    <row r="151" spans="1:22" s="149" customFormat="1" ht="12.75">
      <c r="A151" s="163"/>
      <c r="B151" s="163"/>
      <c r="C151" s="218"/>
      <c r="D151" s="279"/>
      <c r="E151" s="279"/>
      <c r="F151" s="279"/>
      <c r="G151" s="279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</row>
    <row r="152" spans="1:22" s="149" customFormat="1" ht="12.75">
      <c r="A152" s="163"/>
      <c r="B152" s="163"/>
      <c r="C152" s="218"/>
      <c r="D152" s="279"/>
      <c r="E152" s="279"/>
      <c r="F152" s="279"/>
      <c r="G152" s="279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</row>
    <row r="153" spans="1:22" s="149" customFormat="1" ht="12.75">
      <c r="A153" s="218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</row>
    <row r="154" spans="1:22" s="149" customFormat="1" ht="12.75">
      <c r="A154" s="218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</row>
    <row r="155" spans="1:22" s="149" customFormat="1" ht="12.75">
      <c r="A155" s="218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</row>
    <row r="156" spans="1:22" s="149" customFormat="1" ht="12.75">
      <c r="A156" s="218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</row>
    <row r="157" spans="1:22" s="149" customFormat="1" ht="12.7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</row>
    <row r="158" spans="1:22" s="149" customFormat="1" ht="12.7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</row>
    <row r="159" spans="1:22" s="149" customFormat="1" ht="12.7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</row>
    <row r="160" spans="1:22" s="149" customFormat="1" ht="12.7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</row>
    <row r="161" spans="1:22" s="149" customFormat="1" ht="12.7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</row>
    <row r="162" spans="1:22" s="149" customFormat="1" ht="12.7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</row>
    <row r="163" spans="1:22" s="149" customFormat="1" ht="12.7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</row>
    <row r="164" spans="1:22" s="149" customFormat="1" ht="12.7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</row>
    <row r="165" spans="1:22" s="149" customFormat="1" ht="12.7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</row>
    <row r="166" spans="1:22" s="149" customFormat="1" ht="12.7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</row>
    <row r="167" spans="1:22" s="149" customFormat="1" ht="12.7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</row>
    <row r="168" spans="1:22" s="149" customFormat="1" ht="12.75">
      <c r="A168" s="163"/>
      <c r="B168" s="163"/>
      <c r="C168" s="163"/>
      <c r="D168" s="163"/>
      <c r="E168" s="163"/>
      <c r="F168" s="163"/>
      <c r="G168" s="163"/>
      <c r="H168" s="306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</row>
    <row r="169" spans="1:22" s="149" customFormat="1" ht="12.7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</row>
    <row r="170" spans="1:22" s="149" customFormat="1" ht="12.7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</row>
    <row r="171" spans="1:22" s="308" customFormat="1" ht="12.75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</row>
    <row r="172" spans="1:22" s="308" customFormat="1" ht="12.75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307"/>
      <c r="T172" s="307"/>
      <c r="U172" s="307"/>
      <c r="V172" s="307"/>
    </row>
  </sheetData>
  <sheetProtection/>
  <conditionalFormatting sqref="A81 A84 A87">
    <cfRule type="cellIs" priority="1" dxfId="1" operator="notEqual" stopIfTrue="1">
      <formula>""</formula>
    </cfRule>
  </conditionalFormatting>
  <conditionalFormatting sqref="A90 A93 A96 A99 A102">
    <cfRule type="cellIs" priority="2" dxfId="1" operator="notEqual" stopIfTrue="1">
      <formula>""""""</formula>
    </cfRule>
  </conditionalFormatting>
  <conditionalFormatting sqref="I18:L57 D18:G57">
    <cfRule type="cellIs" priority="3" dxfId="1" operator="lessThan" stopIfTrue="1">
      <formula>0</formula>
    </cfRule>
    <cfRule type="cellIs" priority="4" dxfId="1" operator="notEqual" stopIfTrue="1">
      <formula>ROUND(D18,2)</formula>
    </cfRule>
    <cfRule type="cellIs" priority="5" dxfId="3" operator="equal" stopIfTrue="1">
      <formula>0</formula>
    </cfRule>
  </conditionalFormatting>
  <conditionalFormatting sqref="K58:L59 F58:G59">
    <cfRule type="cellIs" priority="6" dxfId="1" operator="lessThan" stopIfTrue="1">
      <formula>0</formula>
    </cfRule>
    <cfRule type="cellIs" priority="7" dxfId="1" operator="notEqual" stopIfTrue="1">
      <formula>TRUNC(F58)</formula>
    </cfRule>
    <cfRule type="cellIs" priority="8" dxfId="3" operator="equal" stopIfTrue="1">
      <formula>0</formula>
    </cfRule>
  </conditionalFormatting>
  <conditionalFormatting sqref="D76:G76 I76:L76 N76:Q76 S76:V76">
    <cfRule type="cellIs" priority="9" dxfId="3" operator="equal" stopIfTrue="1">
      <formula>0</formula>
    </cfRule>
  </conditionalFormatting>
  <conditionalFormatting sqref="N18:Q57">
    <cfRule type="cellIs" priority="10" dxfId="1" operator="greaterThan" stopIfTrue="1">
      <formula>0</formula>
    </cfRule>
    <cfRule type="cellIs" priority="11" dxfId="1" operator="notEqual" stopIfTrue="1">
      <formula>ROUND(N18,2)</formula>
    </cfRule>
    <cfRule type="cellIs" priority="12" dxfId="3" operator="equal" stopIfTrue="1">
      <formula>0</formula>
    </cfRule>
  </conditionalFormatting>
  <conditionalFormatting sqref="P58:Q59">
    <cfRule type="cellIs" priority="13" dxfId="1" operator="greaterThan" stopIfTrue="1">
      <formula>0</formula>
    </cfRule>
    <cfRule type="cellIs" priority="14" dxfId="1" operator="notEqual" stopIfTrue="1">
      <formula>TRUNC(P58)</formula>
    </cfRule>
    <cfRule type="cellIs" priority="15" dxfId="3" operator="equal" stopIfTrue="1">
      <formula>0</formula>
    </cfRule>
  </conditionalFormatting>
  <conditionalFormatting sqref="U58:V59 S18:V57">
    <cfRule type="cellIs" priority="16" dxfId="1" operator="lessThan" stopIfTrue="1">
      <formula>0</formula>
    </cfRule>
    <cfRule type="cellIs" priority="17" dxfId="3" operator="equal" stopIfTrue="1">
      <formula>0</formula>
    </cfRule>
  </conditionalFormatting>
  <conditionalFormatting sqref="D8">
    <cfRule type="expression" priority="18" dxfId="1" stopIfTrue="1">
      <formula>$D$77&lt;&gt;"Validation: OK"</formula>
    </cfRule>
  </conditionalFormatting>
  <conditionalFormatting sqref="N8">
    <cfRule type="expression" priority="19" dxfId="1" stopIfTrue="1">
      <formula>$N$77&lt;&gt;"Validation: OK"</formula>
    </cfRule>
  </conditionalFormatting>
  <conditionalFormatting sqref="I8">
    <cfRule type="expression" priority="20" dxfId="1" stopIfTrue="1">
      <formula>$I$77&lt;&gt;"Validation: OK"</formula>
    </cfRule>
  </conditionalFormatting>
  <conditionalFormatting sqref="S8">
    <cfRule type="expression" priority="21" dxfId="1" stopIfTrue="1">
      <formula>$S$77&lt;&gt;"Validation: OK"</formula>
    </cfRule>
  </conditionalFormatting>
  <conditionalFormatting sqref="D68:G75 I68:L75 N68:Q75 S68:V75">
    <cfRule type="cellIs" priority="22" dxfId="3" operator="equal" stopIfTrue="1">
      <formula>0</formula>
    </cfRule>
    <cfRule type="cellIs" priority="23" dxfId="1" operator="notEqual" stopIfTrue="1">
      <formula>TRUNC(D68)</formula>
    </cfRule>
  </conditionalFormatting>
  <conditionalFormatting sqref="F60:G67 K60:L67 U60:V67">
    <cfRule type="cellIs" priority="24" dxfId="3" operator="equal" stopIfTrue="1">
      <formula>0</formula>
    </cfRule>
    <cfRule type="cellIs" priority="25" dxfId="1" operator="notEqual" stopIfTrue="1">
      <formula>TRUNC(F60)</formula>
    </cfRule>
    <cfRule type="cellIs" priority="26" dxfId="1" operator="lessThan" stopIfTrue="1">
      <formula>0</formula>
    </cfRule>
  </conditionalFormatting>
  <conditionalFormatting sqref="P60:Q67">
    <cfRule type="cellIs" priority="27" dxfId="3" operator="equal" stopIfTrue="1">
      <formula>0</formula>
    </cfRule>
    <cfRule type="cellIs" priority="28" dxfId="1" operator="notEqual" stopIfTrue="1">
      <formula>TRUNC(P60)</formula>
    </cfRule>
    <cfRule type="cellIs" priority="29" dxfId="1" operator="greaterThan" stopIfTrue="1">
      <formula>0</formula>
    </cfRule>
  </conditionalFormatting>
  <conditionalFormatting sqref="D58:E67 I58:J67 N58:O67 S58:T67">
    <cfRule type="cellIs" priority="30" dxfId="49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0" style="0" hidden="1" customWidth="1"/>
    <col min="13" max="13" width="0" style="0" hidden="1" customWidth="1"/>
    <col min="18" max="18" width="0" style="0" hidden="1" customWidth="1"/>
  </cols>
  <sheetData>
    <row r="1" spans="1:22" ht="18">
      <c r="A1" s="150" t="s">
        <v>40</v>
      </c>
      <c r="B1" s="309"/>
      <c r="C1" s="310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2" ht="12.75">
      <c r="A2" s="163"/>
      <c r="B2" s="163"/>
      <c r="C2" s="218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15.75">
      <c r="A3" s="311" t="s">
        <v>46</v>
      </c>
      <c r="B3" s="312"/>
      <c r="C3" s="313"/>
      <c r="D3" s="312"/>
      <c r="E3" s="312"/>
      <c r="F3" s="312"/>
      <c r="G3" s="312"/>
      <c r="H3" s="312"/>
      <c r="I3" s="312"/>
      <c r="J3" s="312"/>
      <c r="K3" s="2" t="s">
        <v>41</v>
      </c>
      <c r="L3" s="314"/>
      <c r="M3" s="314"/>
      <c r="N3" s="2"/>
      <c r="O3" s="2"/>
      <c r="P3" s="2"/>
      <c r="Q3" s="2"/>
      <c r="R3" s="2"/>
      <c r="S3" s="2" t="s">
        <v>43</v>
      </c>
      <c r="T3" s="13"/>
      <c r="U3" s="13"/>
      <c r="V3" s="13"/>
    </row>
    <row r="4" spans="1:22" ht="15.75">
      <c r="A4" s="311" t="s">
        <v>47</v>
      </c>
      <c r="B4" s="312"/>
      <c r="C4" s="313"/>
      <c r="D4" s="312"/>
      <c r="E4" s="312"/>
      <c r="F4" s="312"/>
      <c r="G4" s="312"/>
      <c r="H4" s="312"/>
      <c r="I4" s="315"/>
      <c r="J4" s="312"/>
      <c r="K4" s="2" t="s">
        <v>45</v>
      </c>
      <c r="L4" s="314"/>
      <c r="M4" s="314"/>
      <c r="N4" s="2"/>
      <c r="O4" s="2"/>
      <c r="P4" s="2"/>
      <c r="Q4" s="2"/>
      <c r="R4" s="2"/>
      <c r="S4" s="2" t="s">
        <v>44</v>
      </c>
      <c r="T4" s="13"/>
      <c r="U4" s="13"/>
      <c r="V4" s="13"/>
    </row>
    <row r="5" spans="1:22" ht="15.75">
      <c r="A5" s="311" t="s">
        <v>74</v>
      </c>
      <c r="B5" s="314"/>
      <c r="C5" s="314"/>
      <c r="D5" s="314"/>
      <c r="E5" s="314"/>
      <c r="F5" s="314"/>
      <c r="G5" s="314"/>
      <c r="H5" s="314"/>
      <c r="I5" s="314"/>
      <c r="J5" s="314"/>
      <c r="K5" s="2" t="s">
        <v>42</v>
      </c>
      <c r="L5" s="314"/>
      <c r="M5" s="314"/>
      <c r="N5" s="2"/>
      <c r="O5" s="2"/>
      <c r="P5" s="2"/>
      <c r="Q5" s="2"/>
      <c r="R5" s="2"/>
      <c r="S5" s="2"/>
      <c r="T5" s="2"/>
      <c r="U5" s="2"/>
      <c r="V5" s="2"/>
    </row>
    <row r="6" spans="1:22" ht="15.75">
      <c r="A6" s="7" t="s">
        <v>116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6"/>
      <c r="M6" s="317"/>
      <c r="N6" s="317"/>
      <c r="O6" s="314"/>
      <c r="P6" s="314"/>
      <c r="Q6" s="314"/>
      <c r="R6" s="314"/>
      <c r="S6" s="318"/>
      <c r="T6" s="314"/>
      <c r="U6" s="314"/>
      <c r="V6" s="314"/>
    </row>
    <row r="7" spans="1:22" ht="15.75">
      <c r="A7" s="7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6"/>
      <c r="M7" s="317"/>
      <c r="N7" s="317"/>
      <c r="O7" s="314"/>
      <c r="P7" s="314"/>
      <c r="Q7" s="314"/>
      <c r="R7" s="314"/>
      <c r="S7" s="318"/>
      <c r="T7" s="314"/>
      <c r="U7" s="314"/>
      <c r="V7" s="314"/>
    </row>
    <row r="8" spans="1:22" ht="13.5" thickBot="1">
      <c r="A8" s="5"/>
      <c r="B8" s="5"/>
      <c r="C8" s="5"/>
      <c r="D8" s="4" t="str">
        <f>D23</f>
        <v>Validation: OK</v>
      </c>
      <c r="E8" s="5"/>
      <c r="F8" s="5"/>
      <c r="G8" s="5"/>
      <c r="H8" s="5"/>
      <c r="I8" s="4" t="str">
        <f>I23</f>
        <v>Validation: OK</v>
      </c>
      <c r="J8" s="5"/>
      <c r="K8" s="5"/>
      <c r="L8" s="5"/>
      <c r="M8" s="5"/>
      <c r="N8" s="4" t="str">
        <f>N23</f>
        <v>Validation: OK</v>
      </c>
      <c r="O8" s="5"/>
      <c r="P8" s="5"/>
      <c r="Q8" s="5"/>
      <c r="R8" s="5"/>
      <c r="S8" s="4" t="str">
        <f>S23</f>
        <v>Validation: OK</v>
      </c>
      <c r="T8" s="5"/>
      <c r="U8" s="5"/>
      <c r="V8" s="5"/>
    </row>
    <row r="9" spans="1:22" ht="12.75">
      <c r="A9" s="156"/>
      <c r="B9" s="157"/>
      <c r="C9" s="157"/>
      <c r="D9" s="158">
        <v>1</v>
      </c>
      <c r="E9" s="159"/>
      <c r="F9" s="159"/>
      <c r="G9" s="159"/>
      <c r="H9" s="160" t="s">
        <v>76</v>
      </c>
      <c r="I9" s="158">
        <v>2</v>
      </c>
      <c r="J9" s="159"/>
      <c r="K9" s="159"/>
      <c r="L9" s="159"/>
      <c r="M9" s="160" t="s">
        <v>76</v>
      </c>
      <c r="N9" s="158">
        <v>3</v>
      </c>
      <c r="O9" s="159"/>
      <c r="P9" s="159"/>
      <c r="Q9" s="159"/>
      <c r="R9" s="160" t="s">
        <v>76</v>
      </c>
      <c r="S9" s="158">
        <v>4</v>
      </c>
      <c r="T9" s="159"/>
      <c r="U9" s="159"/>
      <c r="V9" s="161"/>
    </row>
    <row r="10" spans="1:22" ht="12.75">
      <c r="A10" s="162"/>
      <c r="B10" s="163"/>
      <c r="C10" s="163"/>
      <c r="D10" s="319"/>
      <c r="E10" s="165"/>
      <c r="F10" s="165"/>
      <c r="G10" s="165"/>
      <c r="H10" s="166"/>
      <c r="I10" s="319"/>
      <c r="J10" s="165"/>
      <c r="K10" s="165"/>
      <c r="L10" s="165"/>
      <c r="M10" s="166"/>
      <c r="N10" s="319"/>
      <c r="O10" s="165"/>
      <c r="P10" s="165"/>
      <c r="Q10" s="165"/>
      <c r="R10" s="166"/>
      <c r="S10" s="319"/>
      <c r="T10" s="165"/>
      <c r="U10" s="165"/>
      <c r="V10" s="167"/>
    </row>
    <row r="11" spans="1:22" ht="12.75">
      <c r="A11" s="162"/>
      <c r="B11" s="163"/>
      <c r="C11" s="163"/>
      <c r="D11" s="171" t="s">
        <v>63</v>
      </c>
      <c r="E11" s="165"/>
      <c r="F11" s="165"/>
      <c r="G11" s="165"/>
      <c r="H11" s="166" t="s">
        <v>76</v>
      </c>
      <c r="I11" s="171" t="s">
        <v>64</v>
      </c>
      <c r="J11" s="165"/>
      <c r="K11" s="165"/>
      <c r="L11" s="165"/>
      <c r="M11" s="166" t="s">
        <v>76</v>
      </c>
      <c r="N11" s="171" t="s">
        <v>78</v>
      </c>
      <c r="O11" s="165"/>
      <c r="P11" s="165"/>
      <c r="Q11" s="165"/>
      <c r="R11" s="166" t="s">
        <v>76</v>
      </c>
      <c r="S11" s="171" t="s">
        <v>79</v>
      </c>
      <c r="T11" s="165"/>
      <c r="U11" s="165"/>
      <c r="V11" s="167"/>
    </row>
    <row r="12" spans="1:22" ht="12.75">
      <c r="A12" s="162"/>
      <c r="B12" s="163"/>
      <c r="C12" s="163"/>
      <c r="D12" s="171" t="s">
        <v>65</v>
      </c>
      <c r="E12" s="165"/>
      <c r="F12" s="165"/>
      <c r="G12" s="165"/>
      <c r="H12" s="166" t="s">
        <v>76</v>
      </c>
      <c r="I12" s="171" t="s">
        <v>66</v>
      </c>
      <c r="J12" s="165"/>
      <c r="K12" s="165"/>
      <c r="L12" s="165"/>
      <c r="M12" s="166" t="s">
        <v>76</v>
      </c>
      <c r="N12" s="171" t="s">
        <v>80</v>
      </c>
      <c r="O12" s="165"/>
      <c r="P12" s="165"/>
      <c r="Q12" s="165"/>
      <c r="R12" s="166" t="s">
        <v>76</v>
      </c>
      <c r="S12" s="171" t="s">
        <v>81</v>
      </c>
      <c r="T12" s="165"/>
      <c r="U12" s="165"/>
      <c r="V12" s="167"/>
    </row>
    <row r="13" spans="1:22" ht="12.75">
      <c r="A13" s="162"/>
      <c r="B13" s="163"/>
      <c r="C13" s="163"/>
      <c r="D13" s="320" t="str">
        <f>"1 December 2005 inclusive"</f>
        <v>1 December 2005 inclusive</v>
      </c>
      <c r="E13" s="176"/>
      <c r="F13" s="176"/>
      <c r="G13" s="176"/>
      <c r="H13" s="177" t="s">
        <v>76</v>
      </c>
      <c r="I13" s="178" t="s">
        <v>68</v>
      </c>
      <c r="J13" s="176"/>
      <c r="K13" s="176"/>
      <c r="L13" s="176"/>
      <c r="M13" s="177" t="s">
        <v>76</v>
      </c>
      <c r="N13" s="178" t="s">
        <v>82</v>
      </c>
      <c r="O13" s="176"/>
      <c r="P13" s="176"/>
      <c r="Q13" s="176"/>
      <c r="R13" s="177" t="s">
        <v>76</v>
      </c>
      <c r="S13" s="178" t="s">
        <v>83</v>
      </c>
      <c r="T13" s="176"/>
      <c r="U13" s="176"/>
      <c r="V13" s="179"/>
    </row>
    <row r="14" spans="1:22" ht="12.75">
      <c r="A14" s="162"/>
      <c r="B14" s="163"/>
      <c r="C14" s="163"/>
      <c r="D14" s="182" t="s">
        <v>84</v>
      </c>
      <c r="E14" s="186"/>
      <c r="F14" s="186"/>
      <c r="G14" s="163"/>
      <c r="H14" s="166" t="s">
        <v>76</v>
      </c>
      <c r="I14" s="182" t="s">
        <v>84</v>
      </c>
      <c r="J14" s="186"/>
      <c r="K14" s="186"/>
      <c r="L14" s="163"/>
      <c r="M14" s="166" t="s">
        <v>76</v>
      </c>
      <c r="N14" s="182" t="s">
        <v>84</v>
      </c>
      <c r="O14" s="186"/>
      <c r="P14" s="186"/>
      <c r="Q14" s="163"/>
      <c r="R14" s="166" t="s">
        <v>76</v>
      </c>
      <c r="S14" s="182" t="s">
        <v>84</v>
      </c>
      <c r="T14" s="186"/>
      <c r="U14" s="186"/>
      <c r="V14" s="321"/>
    </row>
    <row r="15" spans="1:22" ht="12.75">
      <c r="A15" s="162"/>
      <c r="B15" s="163"/>
      <c r="C15" s="163"/>
      <c r="D15" s="322" t="s">
        <v>29</v>
      </c>
      <c r="E15" s="323"/>
      <c r="F15" s="196"/>
      <c r="G15" s="196"/>
      <c r="H15" s="166" t="s">
        <v>76</v>
      </c>
      <c r="I15" s="322" t="s">
        <v>29</v>
      </c>
      <c r="J15" s="323"/>
      <c r="K15" s="196"/>
      <c r="L15" s="196"/>
      <c r="M15" s="166" t="s">
        <v>76</v>
      </c>
      <c r="N15" s="322" t="s">
        <v>29</v>
      </c>
      <c r="O15" s="323"/>
      <c r="P15" s="196"/>
      <c r="Q15" s="196"/>
      <c r="R15" s="166" t="s">
        <v>76</v>
      </c>
      <c r="S15" s="322" t="s">
        <v>29</v>
      </c>
      <c r="T15" s="323"/>
      <c r="U15" s="196"/>
      <c r="V15" s="324"/>
    </row>
    <row r="16" spans="1:22" ht="25.5">
      <c r="A16" s="162"/>
      <c r="B16" s="181"/>
      <c r="C16" s="5"/>
      <c r="D16" s="194" t="s">
        <v>85</v>
      </c>
      <c r="E16" s="195" t="s">
        <v>86</v>
      </c>
      <c r="F16" s="195" t="s">
        <v>30</v>
      </c>
      <c r="G16" s="191" t="s">
        <v>87</v>
      </c>
      <c r="H16" s="185" t="s">
        <v>76</v>
      </c>
      <c r="I16" s="194" t="s">
        <v>85</v>
      </c>
      <c r="J16" s="195" t="s">
        <v>86</v>
      </c>
      <c r="K16" s="195" t="s">
        <v>30</v>
      </c>
      <c r="L16" s="191" t="s">
        <v>87</v>
      </c>
      <c r="M16" s="185" t="s">
        <v>76</v>
      </c>
      <c r="N16" s="194" t="s">
        <v>85</v>
      </c>
      <c r="O16" s="195" t="s">
        <v>86</v>
      </c>
      <c r="P16" s="195" t="s">
        <v>30</v>
      </c>
      <c r="Q16" s="191" t="s">
        <v>87</v>
      </c>
      <c r="R16" s="185" t="s">
        <v>76</v>
      </c>
      <c r="S16" s="194" t="s">
        <v>85</v>
      </c>
      <c r="T16" s="195" t="s">
        <v>86</v>
      </c>
      <c r="U16" s="195" t="s">
        <v>30</v>
      </c>
      <c r="V16" s="193" t="s">
        <v>87</v>
      </c>
    </row>
    <row r="17" spans="1:22" ht="25.5">
      <c r="A17" s="325" t="s">
        <v>88</v>
      </c>
      <c r="B17" s="198"/>
      <c r="C17" s="326" t="s">
        <v>13</v>
      </c>
      <c r="D17" s="200" t="s">
        <v>90</v>
      </c>
      <c r="E17" s="201" t="s">
        <v>91</v>
      </c>
      <c r="F17" s="201" t="s">
        <v>92</v>
      </c>
      <c r="G17" s="201" t="s">
        <v>93</v>
      </c>
      <c r="H17" s="185" t="s">
        <v>76</v>
      </c>
      <c r="I17" s="200" t="s">
        <v>90</v>
      </c>
      <c r="J17" s="201" t="s">
        <v>91</v>
      </c>
      <c r="K17" s="201" t="s">
        <v>92</v>
      </c>
      <c r="L17" s="201" t="s">
        <v>93</v>
      </c>
      <c r="M17" s="185" t="s">
        <v>76</v>
      </c>
      <c r="N17" s="200" t="s">
        <v>90</v>
      </c>
      <c r="O17" s="201" t="s">
        <v>91</v>
      </c>
      <c r="P17" s="201" t="s">
        <v>92</v>
      </c>
      <c r="Q17" s="201" t="s">
        <v>93</v>
      </c>
      <c r="R17" s="185" t="s">
        <v>76</v>
      </c>
      <c r="S17" s="200" t="s">
        <v>90</v>
      </c>
      <c r="T17" s="201" t="s">
        <v>91</v>
      </c>
      <c r="U17" s="201" t="s">
        <v>92</v>
      </c>
      <c r="V17" s="203" t="s">
        <v>93</v>
      </c>
    </row>
    <row r="18" spans="1:22" ht="12.75">
      <c r="A18" s="162" t="s">
        <v>117</v>
      </c>
      <c r="B18" s="163"/>
      <c r="C18" s="218" t="s">
        <v>118</v>
      </c>
      <c r="D18" s="210">
        <v>0</v>
      </c>
      <c r="E18" s="211">
        <v>0</v>
      </c>
      <c r="F18" s="211">
        <v>0</v>
      </c>
      <c r="G18" s="211">
        <v>0</v>
      </c>
      <c r="H18" s="212" t="s">
        <v>76</v>
      </c>
      <c r="I18" s="210">
        <v>0</v>
      </c>
      <c r="J18" s="211">
        <v>0</v>
      </c>
      <c r="K18" s="211">
        <v>0</v>
      </c>
      <c r="L18" s="211">
        <v>0</v>
      </c>
      <c r="M18" s="212" t="s">
        <v>76</v>
      </c>
      <c r="N18" s="210">
        <v>0</v>
      </c>
      <c r="O18" s="211">
        <v>0</v>
      </c>
      <c r="P18" s="211">
        <v>0</v>
      </c>
      <c r="Q18" s="211">
        <v>0</v>
      </c>
      <c r="R18" s="212" t="s">
        <v>76</v>
      </c>
      <c r="S18" s="213">
        <f aca="true" t="shared" si="0" ref="S18:V21">D18+I18+N18</f>
        <v>0</v>
      </c>
      <c r="T18" s="214">
        <f t="shared" si="0"/>
        <v>0</v>
      </c>
      <c r="U18" s="214">
        <f t="shared" si="0"/>
        <v>0</v>
      </c>
      <c r="V18" s="215">
        <f t="shared" si="0"/>
        <v>0</v>
      </c>
    </row>
    <row r="19" spans="1:22" ht="12.75">
      <c r="A19" s="162" t="s">
        <v>119</v>
      </c>
      <c r="B19" s="163"/>
      <c r="C19" s="218" t="s">
        <v>118</v>
      </c>
      <c r="D19" s="210">
        <v>0</v>
      </c>
      <c r="E19" s="211">
        <v>0</v>
      </c>
      <c r="F19" s="211">
        <v>0</v>
      </c>
      <c r="G19" s="211">
        <v>0</v>
      </c>
      <c r="H19" s="212" t="s">
        <v>76</v>
      </c>
      <c r="I19" s="210">
        <v>0</v>
      </c>
      <c r="J19" s="211">
        <v>0</v>
      </c>
      <c r="K19" s="211">
        <v>0</v>
      </c>
      <c r="L19" s="211">
        <v>0</v>
      </c>
      <c r="M19" s="212" t="s">
        <v>76</v>
      </c>
      <c r="N19" s="210">
        <v>0</v>
      </c>
      <c r="O19" s="211">
        <v>0</v>
      </c>
      <c r="P19" s="211">
        <v>0</v>
      </c>
      <c r="Q19" s="211">
        <v>0</v>
      </c>
      <c r="R19" s="212" t="s">
        <v>76</v>
      </c>
      <c r="S19" s="213">
        <f t="shared" si="0"/>
        <v>0</v>
      </c>
      <c r="T19" s="214">
        <f t="shared" si="0"/>
        <v>0</v>
      </c>
      <c r="U19" s="214">
        <f t="shared" si="0"/>
        <v>0</v>
      </c>
      <c r="V19" s="215">
        <f t="shared" si="0"/>
        <v>0</v>
      </c>
    </row>
    <row r="20" spans="1:22" ht="12.75">
      <c r="A20" s="162" t="s">
        <v>120</v>
      </c>
      <c r="B20" s="163"/>
      <c r="C20" s="218" t="s">
        <v>118</v>
      </c>
      <c r="D20" s="210">
        <v>0</v>
      </c>
      <c r="E20" s="211">
        <v>0</v>
      </c>
      <c r="F20" s="211">
        <v>0</v>
      </c>
      <c r="G20" s="211">
        <v>0</v>
      </c>
      <c r="H20" s="212" t="s">
        <v>76</v>
      </c>
      <c r="I20" s="210">
        <v>0</v>
      </c>
      <c r="J20" s="211">
        <v>0</v>
      </c>
      <c r="K20" s="211">
        <v>0</v>
      </c>
      <c r="L20" s="211">
        <v>0</v>
      </c>
      <c r="M20" s="212" t="s">
        <v>76</v>
      </c>
      <c r="N20" s="210">
        <v>0</v>
      </c>
      <c r="O20" s="211">
        <v>0</v>
      </c>
      <c r="P20" s="211">
        <v>0</v>
      </c>
      <c r="Q20" s="211">
        <v>0</v>
      </c>
      <c r="R20" s="212" t="s">
        <v>76</v>
      </c>
      <c r="S20" s="213">
        <f t="shared" si="0"/>
        <v>0</v>
      </c>
      <c r="T20" s="214">
        <f>E20+J20+O20</f>
        <v>0</v>
      </c>
      <c r="U20" s="214">
        <f t="shared" si="0"/>
        <v>0</v>
      </c>
      <c r="V20" s="215">
        <f t="shared" si="0"/>
        <v>0</v>
      </c>
    </row>
    <row r="21" spans="1:22" ht="12.75">
      <c r="A21" s="162" t="s">
        <v>121</v>
      </c>
      <c r="B21" s="163"/>
      <c r="C21" s="218" t="s">
        <v>118</v>
      </c>
      <c r="D21" s="210">
        <v>0</v>
      </c>
      <c r="E21" s="211">
        <v>0</v>
      </c>
      <c r="F21" s="211">
        <v>0</v>
      </c>
      <c r="G21" s="211">
        <v>0</v>
      </c>
      <c r="H21" s="212" t="s">
        <v>76</v>
      </c>
      <c r="I21" s="210">
        <v>0</v>
      </c>
      <c r="J21" s="211">
        <v>0</v>
      </c>
      <c r="K21" s="211">
        <v>0</v>
      </c>
      <c r="L21" s="211">
        <v>0</v>
      </c>
      <c r="M21" s="212" t="s">
        <v>76</v>
      </c>
      <c r="N21" s="210">
        <v>0</v>
      </c>
      <c r="O21" s="211">
        <v>0</v>
      </c>
      <c r="P21" s="211">
        <v>0</v>
      </c>
      <c r="Q21" s="211">
        <v>0</v>
      </c>
      <c r="R21" s="212" t="s">
        <v>76</v>
      </c>
      <c r="S21" s="213">
        <f t="shared" si="0"/>
        <v>0</v>
      </c>
      <c r="T21" s="214">
        <f t="shared" si="0"/>
        <v>0</v>
      </c>
      <c r="U21" s="214">
        <f t="shared" si="0"/>
        <v>0</v>
      </c>
      <c r="V21" s="215">
        <f t="shared" si="0"/>
        <v>0</v>
      </c>
    </row>
    <row r="22" spans="1:22" ht="13.5" thickBot="1">
      <c r="A22" s="327" t="s">
        <v>22</v>
      </c>
      <c r="B22" s="328"/>
      <c r="C22" s="292" t="s">
        <v>118</v>
      </c>
      <c r="D22" s="293">
        <f>SUM(D18:D21)</f>
        <v>0</v>
      </c>
      <c r="E22" s="294">
        <f>SUM(E18:E21)</f>
        <v>0</v>
      </c>
      <c r="F22" s="294">
        <f>SUM(F18:F21)</f>
        <v>0</v>
      </c>
      <c r="G22" s="294">
        <f>SUM(G18:G21)</f>
        <v>0</v>
      </c>
      <c r="H22" s="329" t="s">
        <v>76</v>
      </c>
      <c r="I22" s="293">
        <f>SUM(I18:I21)</f>
        <v>0</v>
      </c>
      <c r="J22" s="294">
        <f>SUM(J18:J21)</f>
        <v>0</v>
      </c>
      <c r="K22" s="294">
        <f>SUM(K18:K21)</f>
        <v>0</v>
      </c>
      <c r="L22" s="294">
        <f>SUM(L18:L21)</f>
        <v>0</v>
      </c>
      <c r="M22" s="329" t="s">
        <v>76</v>
      </c>
      <c r="N22" s="293">
        <f>SUM(N18:N21)</f>
        <v>0</v>
      </c>
      <c r="O22" s="294">
        <f>SUM(O18:O21)</f>
        <v>0</v>
      </c>
      <c r="P22" s="294">
        <f>SUM(P18:P21)</f>
        <v>0</v>
      </c>
      <c r="Q22" s="294">
        <f>SUM(Q18:Q21)</f>
        <v>0</v>
      </c>
      <c r="R22" s="329" t="s">
        <v>76</v>
      </c>
      <c r="S22" s="293">
        <f>SUM(S18:S21)</f>
        <v>0</v>
      </c>
      <c r="T22" s="294">
        <f>SUM(T18:T21)</f>
        <v>0</v>
      </c>
      <c r="U22" s="294">
        <f>SUM(U18:U21)</f>
        <v>0</v>
      </c>
      <c r="V22" s="295">
        <f>SUM(V18:V21)</f>
        <v>0</v>
      </c>
    </row>
    <row r="23" spans="1:22" ht="12.75" hidden="1">
      <c r="A23" s="163"/>
      <c r="B23" s="163"/>
      <c r="C23" s="218"/>
      <c r="D23" s="54" t="str">
        <f>IF(AND(H46="",H53="",D78=""),"Validation: OK","Validation: Failure (see below table)")</f>
        <v>Validation: OK</v>
      </c>
      <c r="E23" s="330"/>
      <c r="F23" s="330"/>
      <c r="G23" s="330"/>
      <c r="H23" s="331"/>
      <c r="I23" s="54" t="str">
        <f>IF(AND(H47="",H54="",I78=""),"Validation: OK","Validation: Failure (see below table)")</f>
        <v>Validation: OK</v>
      </c>
      <c r="J23" s="330"/>
      <c r="K23" s="330"/>
      <c r="L23" s="330"/>
      <c r="M23" s="331"/>
      <c r="N23" s="54" t="str">
        <f>IF(AND(H48="",H55="",N50="",O50="",P50="",Q50="",N78=""),"Validation: OK","Validation: Failure (see below table)")</f>
        <v>Validation: OK</v>
      </c>
      <c r="O23" s="330"/>
      <c r="P23" s="330"/>
      <c r="Q23" s="330"/>
      <c r="R23" s="331"/>
      <c r="S23" s="54" t="str">
        <f>IF(AND(S68="",T68="",U68="",V68=""),"Validation: OK","Validation: Failure (see below table)")</f>
        <v>Validation: OK</v>
      </c>
      <c r="T23" s="330"/>
      <c r="U23" s="330"/>
      <c r="V23" s="330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148"/>
      <c r="B25" s="5"/>
      <c r="C25" s="5"/>
      <c r="D25" s="5"/>
      <c r="E25" s="5"/>
      <c r="F25" s="5"/>
      <c r="G25" s="5"/>
      <c r="H25" s="5"/>
      <c r="I25" s="5"/>
      <c r="J25" s="5"/>
      <c r="K25" s="29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14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1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1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01"/>
      <c r="R31" s="5"/>
      <c r="S31" s="5"/>
      <c r="T31" s="5"/>
      <c r="U31" s="5"/>
      <c r="V31" s="5"/>
    </row>
    <row r="32" spans="1:22" ht="12.75">
      <c r="A32" s="14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14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14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14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4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4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</sheetData>
  <sheetProtection/>
  <conditionalFormatting sqref="H22 M22 R22">
    <cfRule type="cellIs" priority="1" dxfId="1" operator="notEqual" stopIfTrue="1">
      <formula>ROUND(H$22,0)</formula>
    </cfRule>
  </conditionalFormatting>
  <conditionalFormatting sqref="D22:G22 I22:L22 N22:Q22 S22:V22">
    <cfRule type="cellIs" priority="2" dxfId="1" operator="notEqual" stopIfTrue="1">
      <formula>ROUND(D$22,0)</formula>
    </cfRule>
    <cfRule type="cellIs" priority="3" dxfId="3" operator="equal" stopIfTrue="1">
      <formula>0</formula>
    </cfRule>
  </conditionalFormatting>
  <conditionalFormatting sqref="D21:G21">
    <cfRule type="cellIs" priority="4" dxfId="1" operator="greaterThan" stopIfTrue="1">
      <formula>N53-D19</formula>
    </cfRule>
    <cfRule type="expression" priority="5" dxfId="1" stopIfTrue="1">
      <formula>D67&amp;D74&lt;&gt;""</formula>
    </cfRule>
    <cfRule type="cellIs" priority="6" dxfId="3" operator="equal" stopIfTrue="1">
      <formula>0</formula>
    </cfRule>
  </conditionalFormatting>
  <conditionalFormatting sqref="I19:L19">
    <cfRule type="cellIs" priority="7" dxfId="1" operator="greaterThan" stopIfTrue="1">
      <formula>N54-I21</formula>
    </cfRule>
    <cfRule type="expression" priority="8" dxfId="1" stopIfTrue="1">
      <formula>I65&amp;I72&lt;&gt;""</formula>
    </cfRule>
    <cfRule type="cellIs" priority="9" dxfId="3" operator="equal" stopIfTrue="1">
      <formula>0</formula>
    </cfRule>
  </conditionalFormatting>
  <conditionalFormatting sqref="I21:L21">
    <cfRule type="cellIs" priority="10" dxfId="1" operator="greaterThan" stopIfTrue="1">
      <formula>N54-I19</formula>
    </cfRule>
    <cfRule type="expression" priority="11" dxfId="1" stopIfTrue="1">
      <formula>I67&amp;I74&lt;&gt;""</formula>
    </cfRule>
    <cfRule type="cellIs" priority="12" dxfId="3" operator="equal" stopIfTrue="1">
      <formula>0</formula>
    </cfRule>
  </conditionalFormatting>
  <conditionalFormatting sqref="N19:Q19">
    <cfRule type="cellIs" priority="13" dxfId="1" operator="lessThan" stopIfTrue="1">
      <formula>N55-N21</formula>
    </cfRule>
    <cfRule type="expression" priority="14" dxfId="1" stopIfTrue="1">
      <formula>N47&amp;N72&lt;&gt;""</formula>
    </cfRule>
    <cfRule type="cellIs" priority="15" dxfId="3" operator="equal" stopIfTrue="1">
      <formula>0</formula>
    </cfRule>
  </conditionalFormatting>
  <conditionalFormatting sqref="N21:Q21">
    <cfRule type="cellIs" priority="16" dxfId="1" operator="lessThan" stopIfTrue="1">
      <formula>N55-N19</formula>
    </cfRule>
    <cfRule type="expression" priority="17" dxfId="1" stopIfTrue="1">
      <formula>N49&amp;N74&lt;&gt;""</formula>
    </cfRule>
    <cfRule type="cellIs" priority="18" dxfId="3" operator="equal" stopIfTrue="1">
      <formula>0</formula>
    </cfRule>
  </conditionalFormatting>
  <conditionalFormatting sqref="D8 I8 N8 S8">
    <cfRule type="cellIs" priority="19" dxfId="1" operator="notEqual" stopIfTrue="1">
      <formula>"Validation: OK"</formula>
    </cfRule>
  </conditionalFormatting>
  <conditionalFormatting sqref="D18:G18 D20:G20 I18:L18 I20:L20">
    <cfRule type="cellIs" priority="20" dxfId="1" operator="lessThan" stopIfTrue="1">
      <formula>0</formula>
    </cfRule>
    <cfRule type="cellIs" priority="21" dxfId="1" operator="notEqual" stopIfTrue="1">
      <formula>ROUND(D18,2)</formula>
    </cfRule>
    <cfRule type="cellIs" priority="22" dxfId="3" operator="equal" stopIfTrue="1">
      <formula>0</formula>
    </cfRule>
  </conditionalFormatting>
  <conditionalFormatting sqref="N18:Q18 N20:Q20">
    <cfRule type="cellIs" priority="23" dxfId="1" operator="greaterThan" stopIfTrue="1">
      <formula>0</formula>
    </cfRule>
    <cfRule type="cellIs" priority="24" dxfId="1" operator="notEqual" stopIfTrue="1">
      <formula>ROUND(N18,2)</formula>
    </cfRule>
    <cfRule type="cellIs" priority="25" dxfId="3" operator="equal" stopIfTrue="1">
      <formula>0</formula>
    </cfRule>
  </conditionalFormatting>
  <conditionalFormatting sqref="S18:V21">
    <cfRule type="cellIs" priority="26" dxfId="1" operator="lessThan" stopIfTrue="1">
      <formula>0</formula>
    </cfRule>
    <cfRule type="cellIs" priority="27" dxfId="3" operator="equal" stopIfTrue="1">
      <formula>0</formula>
    </cfRule>
  </conditionalFormatting>
  <conditionalFormatting sqref="D19">
    <cfRule type="cellIs" priority="28" dxfId="1" operator="greaterThan" stopIfTrue="1">
      <formula>$N$53-$D$21</formula>
    </cfRule>
    <cfRule type="expression" priority="29" dxfId="1" stopIfTrue="1">
      <formula>$D$65&amp;$D$72&lt;&gt;""</formula>
    </cfRule>
    <cfRule type="cellIs" priority="30" dxfId="3" operator="equal" stopIfTrue="1">
      <formula>0</formula>
    </cfRule>
  </conditionalFormatting>
  <conditionalFormatting sqref="E19">
    <cfRule type="cellIs" priority="31" dxfId="1" operator="greaterThan" stopIfTrue="1">
      <formula>$O$53-$E$21</formula>
    </cfRule>
    <cfRule type="expression" priority="32" dxfId="1" stopIfTrue="1">
      <formula>$E$65&amp;$E$72&lt;&gt;""</formula>
    </cfRule>
    <cfRule type="cellIs" priority="33" dxfId="3" operator="equal" stopIfTrue="1">
      <formula>0</formula>
    </cfRule>
  </conditionalFormatting>
  <conditionalFormatting sqref="F19">
    <cfRule type="cellIs" priority="34" dxfId="1" operator="greaterThan" stopIfTrue="1">
      <formula>$P$53-$F$21</formula>
    </cfRule>
    <cfRule type="expression" priority="35" dxfId="1" stopIfTrue="1">
      <formula>$F$65&amp;$F$72&lt;&gt;""</formula>
    </cfRule>
    <cfRule type="cellIs" priority="36" dxfId="3" operator="equal" stopIfTrue="1">
      <formula>0</formula>
    </cfRule>
  </conditionalFormatting>
  <conditionalFormatting sqref="G19">
    <cfRule type="cellIs" priority="37" dxfId="1" operator="greaterThan" stopIfTrue="1">
      <formula>$Q$53-$G$21</formula>
    </cfRule>
    <cfRule type="expression" priority="38" dxfId="1" stopIfTrue="1">
      <formula>$G$65&amp;$G$72&lt;&gt;""</formula>
    </cfRule>
    <cfRule type="cellIs" priority="39" dxfId="3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19.28125" style="5" customWidth="1"/>
    <col min="2" max="2" width="7.140625" style="5" customWidth="1"/>
    <col min="3" max="3" width="4.8515625" style="5" customWidth="1"/>
    <col min="4" max="7" width="8.7109375" style="5" customWidth="1"/>
    <col min="8" max="8" width="8.7109375" style="5" hidden="1" customWidth="1"/>
    <col min="9" max="12" width="8.7109375" style="5" customWidth="1"/>
    <col min="13" max="13" width="8.7109375" style="5" hidden="1" customWidth="1"/>
    <col min="14" max="17" width="8.7109375" style="5" customWidth="1"/>
    <col min="18" max="18" width="8.7109375" style="5" hidden="1" customWidth="1"/>
    <col min="19" max="22" width="8.7109375" style="5" customWidth="1"/>
  </cols>
  <sheetData>
    <row r="1" spans="1:22" ht="18">
      <c r="A1" s="1" t="s">
        <v>40</v>
      </c>
      <c r="P1" s="332"/>
      <c r="Q1" s="152"/>
      <c r="V1" s="152"/>
    </row>
    <row r="2" spans="1:22" ht="12.75">
      <c r="A2" s="4"/>
      <c r="Q2" s="152"/>
      <c r="V2" s="152"/>
    </row>
    <row r="3" spans="1:22" ht="15.75">
      <c r="A3" s="7" t="s">
        <v>46</v>
      </c>
      <c r="K3" s="5" t="s">
        <v>41</v>
      </c>
      <c r="Q3" s="152"/>
      <c r="S3" s="5" t="s">
        <v>43</v>
      </c>
      <c r="V3" s="152"/>
    </row>
    <row r="4" spans="1:22" ht="15.75">
      <c r="A4" s="7" t="s">
        <v>47</v>
      </c>
      <c r="K4" s="5" t="s">
        <v>45</v>
      </c>
      <c r="Q4" s="152"/>
      <c r="S4" s="5" t="s">
        <v>44</v>
      </c>
      <c r="V4" s="152"/>
    </row>
    <row r="5" spans="1:22" ht="15.75">
      <c r="A5" s="7" t="s">
        <v>122</v>
      </c>
      <c r="K5" s="2" t="s">
        <v>42</v>
      </c>
      <c r="Q5" s="152"/>
      <c r="V5" s="152"/>
    </row>
    <row r="6" spans="1:22" ht="15.75">
      <c r="A6" s="7" t="s">
        <v>123</v>
      </c>
      <c r="L6" s="6"/>
      <c r="M6" s="56"/>
      <c r="N6" s="56"/>
      <c r="S6" s="152"/>
      <c r="V6" s="152"/>
    </row>
    <row r="7" spans="1:19" ht="15.75">
      <c r="A7" s="7"/>
      <c r="L7" s="6"/>
      <c r="M7" s="56"/>
      <c r="N7" s="56"/>
      <c r="S7" s="54"/>
    </row>
    <row r="8" spans="4:19" ht="13.5" thickBot="1">
      <c r="D8" s="4" t="str">
        <f>D22</f>
        <v>Validation: OK</v>
      </c>
      <c r="I8" s="4" t="str">
        <f>I22</f>
        <v>Validation: OK</v>
      </c>
      <c r="N8" s="4" t="str">
        <f>N22</f>
        <v>Validation: OK</v>
      </c>
      <c r="S8" s="4" t="str">
        <f>S22</f>
        <v>Validation: OK</v>
      </c>
    </row>
    <row r="9" spans="1:22" ht="12.75">
      <c r="A9" s="156"/>
      <c r="B9" s="157"/>
      <c r="C9" s="157"/>
      <c r="D9" s="158">
        <v>1</v>
      </c>
      <c r="E9" s="159"/>
      <c r="F9" s="159"/>
      <c r="G9" s="159"/>
      <c r="H9" s="160" t="s">
        <v>76</v>
      </c>
      <c r="I9" s="158">
        <v>2</v>
      </c>
      <c r="J9" s="159"/>
      <c r="K9" s="159"/>
      <c r="L9" s="159"/>
      <c r="M9" s="160" t="s">
        <v>76</v>
      </c>
      <c r="N9" s="158">
        <v>3</v>
      </c>
      <c r="O9" s="159"/>
      <c r="P9" s="159"/>
      <c r="Q9" s="159"/>
      <c r="R9" s="160" t="s">
        <v>76</v>
      </c>
      <c r="S9" s="158">
        <v>4</v>
      </c>
      <c r="T9" s="159"/>
      <c r="U9" s="159"/>
      <c r="V9" s="333"/>
    </row>
    <row r="10" spans="1:22" ht="12.75">
      <c r="A10" s="162"/>
      <c r="D10" s="219"/>
      <c r="G10" s="165"/>
      <c r="I10" s="219"/>
      <c r="N10" s="219"/>
      <c r="S10" s="219"/>
      <c r="V10" s="321"/>
    </row>
    <row r="11" spans="1:22" ht="12.75">
      <c r="A11" s="162"/>
      <c r="B11" s="163"/>
      <c r="C11" s="163"/>
      <c r="D11" s="171" t="s">
        <v>63</v>
      </c>
      <c r="E11" s="334"/>
      <c r="F11" s="334"/>
      <c r="G11" s="334"/>
      <c r="H11" s="166" t="s">
        <v>76</v>
      </c>
      <c r="I11" s="171" t="s">
        <v>64</v>
      </c>
      <c r="J11" s="334"/>
      <c r="K11" s="334"/>
      <c r="L11" s="334"/>
      <c r="M11" s="166" t="s">
        <v>76</v>
      </c>
      <c r="N11" s="171" t="s">
        <v>78</v>
      </c>
      <c r="O11" s="335"/>
      <c r="P11" s="335"/>
      <c r="Q11" s="335"/>
      <c r="R11" s="166" t="s">
        <v>76</v>
      </c>
      <c r="S11" s="171" t="s">
        <v>79</v>
      </c>
      <c r="T11" s="334"/>
      <c r="U11" s="334"/>
      <c r="V11" s="336"/>
    </row>
    <row r="12" spans="1:22" ht="12.75">
      <c r="A12" s="162"/>
      <c r="B12" s="163"/>
      <c r="C12" s="163"/>
      <c r="D12" s="171" t="s">
        <v>65</v>
      </c>
      <c r="E12" s="334"/>
      <c r="F12" s="334"/>
      <c r="G12" s="334"/>
      <c r="H12" s="166" t="s">
        <v>76</v>
      </c>
      <c r="I12" s="171" t="s">
        <v>66</v>
      </c>
      <c r="J12" s="334"/>
      <c r="K12" s="334"/>
      <c r="L12" s="334"/>
      <c r="M12" s="166" t="s">
        <v>76</v>
      </c>
      <c r="N12" s="171" t="s">
        <v>80</v>
      </c>
      <c r="O12" s="165"/>
      <c r="P12" s="165"/>
      <c r="Q12" s="165"/>
      <c r="R12" s="166" t="s">
        <v>76</v>
      </c>
      <c r="S12" s="171" t="s">
        <v>81</v>
      </c>
      <c r="T12" s="165"/>
      <c r="U12" s="165"/>
      <c r="V12" s="167"/>
    </row>
    <row r="13" spans="1:22" ht="12.75">
      <c r="A13" s="162"/>
      <c r="B13" s="163"/>
      <c r="C13" s="163"/>
      <c r="D13" s="320" t="str">
        <f>"1 December 2005 inclusive"</f>
        <v>1 December 2005 inclusive</v>
      </c>
      <c r="E13" s="176"/>
      <c r="F13" s="176"/>
      <c r="G13" s="176"/>
      <c r="H13" s="177" t="s">
        <v>76</v>
      </c>
      <c r="I13" s="178" t="s">
        <v>68</v>
      </c>
      <c r="J13" s="176"/>
      <c r="K13" s="176"/>
      <c r="L13" s="176"/>
      <c r="M13" s="177" t="s">
        <v>76</v>
      </c>
      <c r="N13" s="178" t="s">
        <v>82</v>
      </c>
      <c r="O13" s="176"/>
      <c r="P13" s="176"/>
      <c r="Q13" s="176"/>
      <c r="R13" s="177" t="s">
        <v>76</v>
      </c>
      <c r="S13" s="178" t="s">
        <v>83</v>
      </c>
      <c r="T13" s="176"/>
      <c r="U13" s="176"/>
      <c r="V13" s="179"/>
    </row>
    <row r="14" spans="1:22" ht="12.75">
      <c r="A14" s="162"/>
      <c r="B14" s="163"/>
      <c r="C14" s="163"/>
      <c r="D14" s="182" t="s">
        <v>84</v>
      </c>
      <c r="E14" s="186"/>
      <c r="F14" s="186"/>
      <c r="G14" s="163"/>
      <c r="H14" s="166" t="s">
        <v>76</v>
      </c>
      <c r="I14" s="182" t="s">
        <v>84</v>
      </c>
      <c r="J14" s="186"/>
      <c r="K14" s="186"/>
      <c r="L14" s="163"/>
      <c r="M14" s="166" t="s">
        <v>76</v>
      </c>
      <c r="N14" s="182" t="s">
        <v>84</v>
      </c>
      <c r="O14" s="186"/>
      <c r="P14" s="186"/>
      <c r="Q14" s="163"/>
      <c r="R14" s="166" t="s">
        <v>76</v>
      </c>
      <c r="S14" s="182" t="s">
        <v>84</v>
      </c>
      <c r="T14" s="186"/>
      <c r="U14" s="186"/>
      <c r="V14" s="321"/>
    </row>
    <row r="15" spans="1:22" ht="12.75">
      <c r="A15" s="162"/>
      <c r="B15" s="163"/>
      <c r="C15" s="163"/>
      <c r="D15" s="337" t="s">
        <v>29</v>
      </c>
      <c r="E15" s="338"/>
      <c r="F15" s="196"/>
      <c r="G15" s="196"/>
      <c r="H15" s="166" t="s">
        <v>76</v>
      </c>
      <c r="I15" s="337" t="s">
        <v>29</v>
      </c>
      <c r="J15" s="338"/>
      <c r="K15" s="196"/>
      <c r="L15" s="196"/>
      <c r="M15" s="166" t="s">
        <v>76</v>
      </c>
      <c r="N15" s="337" t="s">
        <v>29</v>
      </c>
      <c r="O15" s="338"/>
      <c r="P15" s="196"/>
      <c r="Q15" s="196"/>
      <c r="R15" s="166" t="s">
        <v>76</v>
      </c>
      <c r="S15" s="337" t="s">
        <v>29</v>
      </c>
      <c r="T15" s="338"/>
      <c r="U15" s="196"/>
      <c r="V15" s="324"/>
    </row>
    <row r="16" spans="1:22" ht="25.5">
      <c r="A16" s="180"/>
      <c r="B16" s="181"/>
      <c r="C16" s="181"/>
      <c r="D16" s="194" t="s">
        <v>85</v>
      </c>
      <c r="E16" s="195" t="s">
        <v>86</v>
      </c>
      <c r="F16" s="195" t="s">
        <v>30</v>
      </c>
      <c r="G16" s="191" t="s">
        <v>87</v>
      </c>
      <c r="H16" s="185" t="s">
        <v>76</v>
      </c>
      <c r="I16" s="194" t="s">
        <v>85</v>
      </c>
      <c r="J16" s="195" t="s">
        <v>86</v>
      </c>
      <c r="K16" s="195" t="s">
        <v>30</v>
      </c>
      <c r="L16" s="191" t="s">
        <v>87</v>
      </c>
      <c r="M16" s="185" t="s">
        <v>76</v>
      </c>
      <c r="N16" s="194" t="s">
        <v>85</v>
      </c>
      <c r="O16" s="195" t="s">
        <v>86</v>
      </c>
      <c r="P16" s="195" t="s">
        <v>30</v>
      </c>
      <c r="Q16" s="191" t="s">
        <v>87</v>
      </c>
      <c r="R16" s="185" t="s">
        <v>76</v>
      </c>
      <c r="S16" s="194" t="s">
        <v>85</v>
      </c>
      <c r="T16" s="195" t="s">
        <v>86</v>
      </c>
      <c r="U16" s="195" t="s">
        <v>30</v>
      </c>
      <c r="V16" s="193" t="s">
        <v>87</v>
      </c>
    </row>
    <row r="17" spans="1:22" ht="12.75">
      <c r="A17" s="197" t="s">
        <v>88</v>
      </c>
      <c r="B17" s="198"/>
      <c r="C17" s="198" t="s">
        <v>13</v>
      </c>
      <c r="D17" s="200" t="s">
        <v>90</v>
      </c>
      <c r="E17" s="201" t="s">
        <v>91</v>
      </c>
      <c r="F17" s="201" t="s">
        <v>92</v>
      </c>
      <c r="G17" s="201" t="s">
        <v>93</v>
      </c>
      <c r="H17" s="185" t="s">
        <v>76</v>
      </c>
      <c r="I17" s="200" t="s">
        <v>90</v>
      </c>
      <c r="J17" s="201" t="s">
        <v>91</v>
      </c>
      <c r="K17" s="201" t="s">
        <v>92</v>
      </c>
      <c r="L17" s="201" t="s">
        <v>93</v>
      </c>
      <c r="M17" s="185" t="s">
        <v>76</v>
      </c>
      <c r="N17" s="200" t="s">
        <v>90</v>
      </c>
      <c r="O17" s="201" t="s">
        <v>91</v>
      </c>
      <c r="P17" s="201" t="s">
        <v>92</v>
      </c>
      <c r="Q17" s="201" t="s">
        <v>93</v>
      </c>
      <c r="R17" s="185" t="s">
        <v>76</v>
      </c>
      <c r="S17" s="200" t="s">
        <v>90</v>
      </c>
      <c r="T17" s="201" t="s">
        <v>91</v>
      </c>
      <c r="U17" s="201" t="s">
        <v>92</v>
      </c>
      <c r="V17" s="203" t="s">
        <v>93</v>
      </c>
    </row>
    <row r="18" spans="1:22" ht="12.75">
      <c r="A18" s="162" t="s">
        <v>101</v>
      </c>
      <c r="B18" s="163"/>
      <c r="C18" s="218" t="s">
        <v>37</v>
      </c>
      <c r="D18" s="210">
        <v>0</v>
      </c>
      <c r="E18" s="211">
        <v>0</v>
      </c>
      <c r="F18" s="211">
        <v>0</v>
      </c>
      <c r="G18" s="211">
        <v>0</v>
      </c>
      <c r="H18" s="185"/>
      <c r="I18" s="210">
        <v>0</v>
      </c>
      <c r="J18" s="211">
        <v>0</v>
      </c>
      <c r="K18" s="211">
        <v>0</v>
      </c>
      <c r="L18" s="211">
        <v>0</v>
      </c>
      <c r="M18" s="185"/>
      <c r="N18" s="210">
        <v>0</v>
      </c>
      <c r="O18" s="211">
        <v>0</v>
      </c>
      <c r="P18" s="211">
        <v>0</v>
      </c>
      <c r="Q18" s="211">
        <v>0</v>
      </c>
      <c r="R18" s="185"/>
      <c r="S18" s="213">
        <f aca="true" t="shared" si="0" ref="S18:V20">D18+I18+N18</f>
        <v>0</v>
      </c>
      <c r="T18" s="214">
        <f t="shared" si="0"/>
        <v>0</v>
      </c>
      <c r="U18" s="214">
        <f t="shared" si="0"/>
        <v>0</v>
      </c>
      <c r="V18" s="215">
        <f t="shared" si="0"/>
        <v>0</v>
      </c>
    </row>
    <row r="19" spans="1:22" ht="12.75">
      <c r="A19" s="162"/>
      <c r="B19" s="163"/>
      <c r="C19" s="218" t="s">
        <v>72</v>
      </c>
      <c r="D19" s="210">
        <v>0</v>
      </c>
      <c r="E19" s="211">
        <v>0</v>
      </c>
      <c r="F19" s="211">
        <v>0</v>
      </c>
      <c r="G19" s="211">
        <v>0</v>
      </c>
      <c r="H19" s="212" t="s">
        <v>76</v>
      </c>
      <c r="I19" s="210">
        <v>0</v>
      </c>
      <c r="J19" s="211">
        <v>0</v>
      </c>
      <c r="K19" s="211">
        <v>0</v>
      </c>
      <c r="L19" s="211">
        <v>0</v>
      </c>
      <c r="M19" s="212" t="s">
        <v>76</v>
      </c>
      <c r="N19" s="210">
        <v>0</v>
      </c>
      <c r="O19" s="211">
        <v>0</v>
      </c>
      <c r="P19" s="211">
        <v>0</v>
      </c>
      <c r="Q19" s="211">
        <v>0</v>
      </c>
      <c r="R19" s="212" t="s">
        <v>76</v>
      </c>
      <c r="S19" s="213">
        <f t="shared" si="0"/>
        <v>0</v>
      </c>
      <c r="T19" s="214">
        <f t="shared" si="0"/>
        <v>0</v>
      </c>
      <c r="U19" s="214">
        <f t="shared" si="0"/>
        <v>0</v>
      </c>
      <c r="V19" s="215">
        <f t="shared" si="0"/>
        <v>0</v>
      </c>
    </row>
    <row r="20" spans="1:22" ht="12.75">
      <c r="A20" s="84"/>
      <c r="B20" s="163"/>
      <c r="C20" s="218" t="s">
        <v>20</v>
      </c>
      <c r="D20" s="210">
        <v>0</v>
      </c>
      <c r="E20" s="211">
        <v>0</v>
      </c>
      <c r="F20" s="211">
        <v>0</v>
      </c>
      <c r="G20" s="211">
        <v>0</v>
      </c>
      <c r="H20" s="212" t="s">
        <v>76</v>
      </c>
      <c r="I20" s="210">
        <v>0</v>
      </c>
      <c r="J20" s="211">
        <v>0</v>
      </c>
      <c r="K20" s="211">
        <v>0</v>
      </c>
      <c r="L20" s="211">
        <v>0</v>
      </c>
      <c r="M20" s="212" t="s">
        <v>76</v>
      </c>
      <c r="N20" s="210">
        <v>0</v>
      </c>
      <c r="O20" s="211">
        <v>0</v>
      </c>
      <c r="P20" s="211">
        <v>0</v>
      </c>
      <c r="Q20" s="211">
        <v>0</v>
      </c>
      <c r="R20" s="212" t="s">
        <v>76</v>
      </c>
      <c r="S20" s="213">
        <f t="shared" si="0"/>
        <v>0</v>
      </c>
      <c r="T20" s="214">
        <f t="shared" si="0"/>
        <v>0</v>
      </c>
      <c r="U20" s="214">
        <f t="shared" si="0"/>
        <v>0</v>
      </c>
      <c r="V20" s="215">
        <f t="shared" si="0"/>
        <v>0</v>
      </c>
    </row>
    <row r="21" spans="1:22" ht="13.5" thickBot="1">
      <c r="A21" s="291"/>
      <c r="B21" s="263"/>
      <c r="C21" s="292" t="s">
        <v>113</v>
      </c>
      <c r="D21" s="293">
        <f>SUM(D18:D20)</f>
        <v>0</v>
      </c>
      <c r="E21" s="294">
        <f>SUM(E18:E20)</f>
        <v>0</v>
      </c>
      <c r="F21" s="294">
        <f>SUM(F18:F20)</f>
        <v>0</v>
      </c>
      <c r="G21" s="294">
        <f>SUM(G18:G20)</f>
        <v>0</v>
      </c>
      <c r="H21" s="339" t="e">
        <f>SUM(H19+H20)</f>
        <v>#VALUE!</v>
      </c>
      <c r="I21" s="293">
        <f>SUM(I18:I20)</f>
        <v>0</v>
      </c>
      <c r="J21" s="294">
        <f>SUM(J18:J20)</f>
        <v>0</v>
      </c>
      <c r="K21" s="294">
        <f>SUM(K18:K20)</f>
        <v>0</v>
      </c>
      <c r="L21" s="294">
        <f>SUM(L18:L20)</f>
        <v>0</v>
      </c>
      <c r="M21" s="339" t="e">
        <f>SUM(M19+M20)</f>
        <v>#VALUE!</v>
      </c>
      <c r="N21" s="293">
        <f>SUM(N18:N20)</f>
        <v>0</v>
      </c>
      <c r="O21" s="294">
        <f>SUM(O18:O20)</f>
        <v>0</v>
      </c>
      <c r="P21" s="294">
        <f>SUM(P18:P20)</f>
        <v>0</v>
      </c>
      <c r="Q21" s="294">
        <f>SUM(Q18:Q20)</f>
        <v>0</v>
      </c>
      <c r="R21" s="339" t="e">
        <f>SUM(R19+R20)</f>
        <v>#VALUE!</v>
      </c>
      <c r="S21" s="293">
        <f>SUM(S18:S20)</f>
        <v>0</v>
      </c>
      <c r="T21" s="294">
        <f>SUM(T18:T20)</f>
        <v>0</v>
      </c>
      <c r="U21" s="294">
        <f>SUM(U18:U20)</f>
        <v>0</v>
      </c>
      <c r="V21" s="295">
        <f>SUM(V18:V20)</f>
        <v>0</v>
      </c>
    </row>
    <row r="22" spans="1:22" ht="12.75" hidden="1">
      <c r="A22" s="163"/>
      <c r="B22" s="163"/>
      <c r="C22" s="218"/>
      <c r="D22" s="54" t="str">
        <f>IF(AND(D44="",E44="",F44="",G44="",AK28=""),"Validation: OK","Validation: Failure (see below table)")</f>
        <v>Validation: OK</v>
      </c>
      <c r="E22" s="163"/>
      <c r="F22" s="163"/>
      <c r="G22" s="163"/>
      <c r="H22" s="185"/>
      <c r="I22" s="54" t="str">
        <f>IF(AND(I44="",J44="",K44="",L44="",AP28=""),"Validation: OK","Validation: Failure (see below table)")</f>
        <v>Validation: OK</v>
      </c>
      <c r="J22" s="163"/>
      <c r="K22" s="163"/>
      <c r="L22" s="163"/>
      <c r="M22" s="185"/>
      <c r="N22" s="54" t="str">
        <f>IF(AND(N44="",O44="",P44="",Q44="",N55="",O55="",P55="",Q55="",AU30=""),"Validation: OK","Validation: Failure (see below table)")</f>
        <v>Validation: OK</v>
      </c>
      <c r="O22" s="163"/>
      <c r="P22" s="163"/>
      <c r="Q22" s="163"/>
      <c r="R22" s="185"/>
      <c r="S22" s="54" t="str">
        <f>IF(AND(AU29=""),"Validation: OK","Validation: Failure (see below table)")</f>
        <v>Validation: OK</v>
      </c>
      <c r="T22" s="163"/>
      <c r="U22" s="163"/>
      <c r="V22" s="163"/>
    </row>
    <row r="23" spans="1:22" ht="12.75">
      <c r="A23" s="163"/>
      <c r="B23" s="163"/>
      <c r="C23" s="218"/>
      <c r="D23" s="279"/>
      <c r="E23" s="279"/>
      <c r="F23" s="279"/>
      <c r="G23" s="279"/>
      <c r="H23" s="216"/>
      <c r="I23" s="279"/>
      <c r="J23" s="279"/>
      <c r="K23" s="279"/>
      <c r="L23" s="279"/>
      <c r="M23" s="216"/>
      <c r="N23" s="279"/>
      <c r="O23" s="279"/>
      <c r="P23" s="279"/>
      <c r="Q23" s="279"/>
      <c r="R23" s="279"/>
      <c r="S23" s="279"/>
      <c r="T23" s="279"/>
      <c r="U23" s="279"/>
      <c r="V23" s="279"/>
    </row>
    <row r="24" spans="1:22" ht="15">
      <c r="A24" s="148"/>
      <c r="I24" s="296"/>
      <c r="N24" s="298"/>
      <c r="S24" s="297"/>
      <c r="V24" s="303"/>
    </row>
    <row r="25" spans="1:19" ht="12.75">
      <c r="A25" s="148"/>
      <c r="O25" s="298"/>
      <c r="S25" s="299"/>
    </row>
    <row r="26" spans="1:19" ht="12.75">
      <c r="A26" s="146"/>
      <c r="S26" s="299"/>
    </row>
    <row r="27" ht="12.75">
      <c r="S27" s="299"/>
    </row>
    <row r="28" ht="12.75">
      <c r="A28" s="4"/>
    </row>
    <row r="29" ht="12.75">
      <c r="A29" s="146"/>
    </row>
    <row r="31" ht="12.75">
      <c r="A31" s="148"/>
    </row>
    <row r="32" ht="12.75">
      <c r="A32" s="146"/>
    </row>
    <row r="34" spans="1:22" ht="12.75">
      <c r="A34" s="148"/>
      <c r="B34" s="163"/>
      <c r="C34" s="218"/>
      <c r="D34" s="279"/>
      <c r="E34" s="279"/>
      <c r="F34" s="279"/>
      <c r="G34" s="279"/>
      <c r="H34" s="216"/>
      <c r="I34" s="279"/>
      <c r="J34" s="279"/>
      <c r="K34" s="279"/>
      <c r="L34" s="279"/>
      <c r="M34" s="216"/>
      <c r="N34" s="279"/>
      <c r="O34" s="279"/>
      <c r="P34" s="279"/>
      <c r="Q34" s="279"/>
      <c r="R34" s="216"/>
      <c r="S34" s="279"/>
      <c r="T34" s="279"/>
      <c r="U34" s="279"/>
      <c r="V34" s="279"/>
    </row>
    <row r="35" spans="1:22" ht="12.75">
      <c r="A35" s="146"/>
      <c r="B35" s="13"/>
      <c r="C35" s="218"/>
      <c r="D35" s="279"/>
      <c r="E35" s="279"/>
      <c r="F35" s="279"/>
      <c r="G35" s="279"/>
      <c r="H35" s="216"/>
      <c r="I35" s="279"/>
      <c r="J35" s="279"/>
      <c r="K35" s="279"/>
      <c r="L35" s="279"/>
      <c r="M35" s="216"/>
      <c r="N35" s="279"/>
      <c r="O35" s="279"/>
      <c r="P35" s="279"/>
      <c r="Q35" s="279"/>
      <c r="R35" s="216"/>
      <c r="S35" s="279"/>
      <c r="T35" s="279"/>
      <c r="U35" s="279"/>
      <c r="V35" s="279"/>
    </row>
    <row r="36" spans="1:22" ht="12.75">
      <c r="A36" s="13"/>
      <c r="B36" s="163"/>
      <c r="C36" s="218"/>
      <c r="D36" s="279"/>
      <c r="E36" s="279"/>
      <c r="F36" s="279"/>
      <c r="G36" s="279"/>
      <c r="H36" s="216"/>
      <c r="I36" s="279"/>
      <c r="J36" s="279"/>
      <c r="K36" s="279"/>
      <c r="L36" s="279"/>
      <c r="M36" s="216"/>
      <c r="N36" s="279"/>
      <c r="O36" s="279"/>
      <c r="P36" s="279"/>
      <c r="Q36" s="279"/>
      <c r="R36" s="216"/>
      <c r="S36" s="279"/>
      <c r="T36" s="279"/>
      <c r="U36" s="279"/>
      <c r="V36" s="279"/>
    </row>
    <row r="37" spans="1:22" ht="12.75">
      <c r="A37" s="4"/>
      <c r="B37" s="163"/>
      <c r="C37" s="218"/>
      <c r="D37" s="279"/>
      <c r="E37" s="279"/>
      <c r="F37" s="279"/>
      <c r="G37" s="279"/>
      <c r="H37" s="216"/>
      <c r="I37" s="279"/>
      <c r="J37" s="279"/>
      <c r="K37" s="279"/>
      <c r="L37" s="279"/>
      <c r="M37" s="216"/>
      <c r="N37" s="279"/>
      <c r="O37" s="279"/>
      <c r="P37" s="279"/>
      <c r="Q37" s="279"/>
      <c r="R37" s="216"/>
      <c r="S37" s="279"/>
      <c r="T37" s="279"/>
      <c r="U37" s="279"/>
      <c r="V37" s="279"/>
    </row>
    <row r="38" spans="1:22" ht="12.75">
      <c r="A38" s="14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4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6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149" customFormat="1" ht="11.25" customHeight="1">
      <c r="A44" s="163"/>
      <c r="B44" s="163"/>
      <c r="C44" s="21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</row>
    <row r="45" spans="1:22" s="149" customFormat="1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</row>
    <row r="46" spans="1:22" s="149" customFormat="1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</row>
    <row r="47" spans="1:22" s="149" customFormat="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</row>
    <row r="48" spans="1:22" s="149" customFormat="1" ht="12.75">
      <c r="A48" s="163"/>
      <c r="B48" s="163"/>
      <c r="C48" s="163"/>
      <c r="D48" s="163"/>
      <c r="E48" s="163"/>
      <c r="F48" s="279"/>
      <c r="G48" s="279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</row>
    <row r="49" spans="1:22" s="149" customFormat="1" ht="12.75">
      <c r="A49" s="163"/>
      <c r="B49" s="163"/>
      <c r="C49" s="163"/>
      <c r="D49" s="163"/>
      <c r="E49" s="163"/>
      <c r="F49" s="279"/>
      <c r="G49" s="279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</row>
    <row r="50" spans="1:22" s="149" customFormat="1" ht="12.75">
      <c r="A50" s="274"/>
      <c r="B50" s="163"/>
      <c r="C50" s="163"/>
      <c r="D50" s="163"/>
      <c r="E50" s="163"/>
      <c r="F50" s="279"/>
      <c r="G50" s="279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</row>
    <row r="51" spans="1:22" s="149" customFormat="1" ht="12.75">
      <c r="A51" s="274"/>
      <c r="B51" s="163"/>
      <c r="C51" s="163"/>
      <c r="D51" s="163"/>
      <c r="E51" s="163"/>
      <c r="F51" s="279"/>
      <c r="G51" s="279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</row>
    <row r="52" spans="1:22" s="149" customFormat="1" ht="12.75">
      <c r="A52" s="163"/>
      <c r="B52" s="163"/>
      <c r="C52" s="163"/>
      <c r="D52" s="163"/>
      <c r="E52" s="163"/>
      <c r="F52" s="279"/>
      <c r="G52" s="279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</row>
    <row r="53" spans="1:22" s="149" customFormat="1" ht="12.75">
      <c r="A53" s="163"/>
      <c r="B53" s="163"/>
      <c r="C53" s="163"/>
      <c r="D53" s="163"/>
      <c r="E53" s="163"/>
      <c r="F53" s="279"/>
      <c r="G53" s="279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</row>
    <row r="54" spans="1:22" s="149" customFormat="1" ht="12.75">
      <c r="A54" s="163"/>
      <c r="B54" s="163"/>
      <c r="C54" s="163"/>
      <c r="D54" s="163"/>
      <c r="E54" s="163"/>
      <c r="F54" s="279"/>
      <c r="G54" s="279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</row>
    <row r="55" spans="1:22" s="149" customFormat="1" ht="12.75">
      <c r="A55" s="163"/>
      <c r="B55" s="163"/>
      <c r="C55" s="163"/>
      <c r="D55" s="163"/>
      <c r="E55" s="163"/>
      <c r="F55" s="279"/>
      <c r="G55" s="279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</row>
    <row r="56" spans="1:22" s="149" customFormat="1" ht="12.75">
      <c r="A56" s="163"/>
      <c r="B56" s="163"/>
      <c r="C56" s="163"/>
      <c r="D56" s="163"/>
      <c r="E56" s="163"/>
      <c r="F56" s="279"/>
      <c r="G56" s="279"/>
      <c r="H56" s="163"/>
      <c r="I56" s="163"/>
      <c r="J56" s="163"/>
      <c r="K56" s="163"/>
      <c r="L56" s="163"/>
      <c r="M56" s="163" t="s">
        <v>107</v>
      </c>
      <c r="N56" s="163"/>
      <c r="O56" s="163"/>
      <c r="P56" s="163"/>
      <c r="Q56" s="163"/>
      <c r="R56" s="163"/>
      <c r="S56" s="163"/>
      <c r="T56" s="163"/>
      <c r="U56" s="163"/>
      <c r="V56" s="163"/>
    </row>
    <row r="57" spans="1:22" s="149" customFormat="1" ht="12.75">
      <c r="A57" s="163"/>
      <c r="B57" s="163"/>
      <c r="C57" s="163"/>
      <c r="D57" s="163"/>
      <c r="E57" s="163"/>
      <c r="F57" s="279"/>
      <c r="G57" s="279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</row>
    <row r="58" spans="1:22" s="149" customFormat="1" ht="12.75">
      <c r="A58" s="163"/>
      <c r="B58" s="163"/>
      <c r="C58" s="163"/>
      <c r="D58" s="163"/>
      <c r="E58" s="163"/>
      <c r="F58" s="279"/>
      <c r="G58" s="279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</row>
    <row r="59" spans="1:22" s="149" customFormat="1" ht="12.75">
      <c r="A59" s="163"/>
      <c r="B59" s="163"/>
      <c r="C59" s="163"/>
      <c r="D59" s="163"/>
      <c r="E59" s="163"/>
      <c r="F59" s="279"/>
      <c r="G59" s="279"/>
      <c r="H59" s="163"/>
      <c r="I59" s="163"/>
      <c r="J59" s="163"/>
      <c r="K59" s="163"/>
      <c r="L59" s="163"/>
      <c r="M59" s="163" t="s">
        <v>114</v>
      </c>
      <c r="N59" s="163"/>
      <c r="O59" s="163"/>
      <c r="P59" s="163"/>
      <c r="Q59" s="163"/>
      <c r="R59" s="163"/>
      <c r="S59" s="163"/>
      <c r="T59" s="163"/>
      <c r="U59" s="163"/>
      <c r="V59" s="163"/>
    </row>
    <row r="60" spans="1:22" s="149" customFormat="1" ht="12.75">
      <c r="A60" s="163"/>
      <c r="B60" s="163"/>
      <c r="C60" s="163"/>
      <c r="D60" s="163"/>
      <c r="E60" s="163"/>
      <c r="F60" s="279"/>
      <c r="G60" s="279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</row>
    <row r="61" spans="1:22" s="149" customFormat="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</row>
    <row r="62" spans="1:22" s="149" customFormat="1" ht="12.7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 t="s">
        <v>115</v>
      </c>
      <c r="N62" s="163"/>
      <c r="O62" s="163"/>
      <c r="P62" s="163"/>
      <c r="Q62" s="163"/>
      <c r="R62" s="163"/>
      <c r="S62" s="163"/>
      <c r="T62" s="163"/>
      <c r="U62" s="163"/>
      <c r="V62" s="163"/>
    </row>
    <row r="63" spans="1:22" s="149" customFormat="1" ht="12.7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</row>
    <row r="64" spans="1:22" s="149" customFormat="1" ht="12.7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</row>
    <row r="65" spans="1:22" s="149" customFormat="1" ht="12.7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</row>
    <row r="66" spans="1:22" s="149" customFormat="1" ht="12.7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</row>
    <row r="67" spans="1:22" s="149" customFormat="1" ht="12.7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</row>
    <row r="68" spans="1:22" s="149" customFormat="1" ht="12.7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</row>
    <row r="69" spans="1:22" s="149" customFormat="1" ht="12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</row>
    <row r="70" spans="1:22" s="149" customFormat="1" ht="12.7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</row>
    <row r="71" spans="1:22" s="149" customFormat="1" ht="12.7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</row>
    <row r="72" spans="1:22" s="149" customFormat="1" ht="12.7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</row>
    <row r="73" spans="1:22" s="149" customFormat="1" ht="12.7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</row>
    <row r="74" spans="1:22" s="149" customFormat="1" ht="12.7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</row>
    <row r="75" spans="1:22" s="308" customFormat="1" ht="12.75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</row>
    <row r="76" spans="1:22" s="308" customFormat="1" ht="12.75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</row>
  </sheetData>
  <sheetProtection/>
  <conditionalFormatting sqref="D21:G21 I21:L21 N21:Q21 S21:V21">
    <cfRule type="cellIs" priority="1" dxfId="3" operator="equal" stopIfTrue="1">
      <formula>0</formula>
    </cfRule>
  </conditionalFormatting>
  <conditionalFormatting sqref="D8 I8 N8 S8">
    <cfRule type="cellIs" priority="2" dxfId="1" operator="notEqual" stopIfTrue="1">
      <formula>"Validation: OK"</formula>
    </cfRule>
  </conditionalFormatting>
  <conditionalFormatting sqref="D18:G20 I18:L20 S18:V20">
    <cfRule type="cellIs" priority="3" dxfId="3" operator="equal" stopIfTrue="1">
      <formula>0</formula>
    </cfRule>
    <cfRule type="cellIs" priority="4" dxfId="1" operator="notEqual" stopIfTrue="1">
      <formula>TRUNC(D18)</formula>
    </cfRule>
    <cfRule type="cellIs" priority="5" dxfId="1" operator="lessThan" stopIfTrue="1">
      <formula>0</formula>
    </cfRule>
  </conditionalFormatting>
  <conditionalFormatting sqref="N18:Q20">
    <cfRule type="cellIs" priority="6" dxfId="3" operator="equal" stopIfTrue="1">
      <formula>0</formula>
    </cfRule>
    <cfRule type="cellIs" priority="7" dxfId="1" operator="notEqual" stopIfTrue="1">
      <formula>TRUNC(N18)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1" r:id="rId1"/>
  <ignoredErrors>
    <ignoredError sqref="I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5" customWidth="1"/>
    <col min="2" max="2" width="7.140625" style="5" customWidth="1"/>
    <col min="3" max="3" width="5.140625" style="5" customWidth="1"/>
    <col min="4" max="7" width="8.7109375" style="5" customWidth="1"/>
    <col min="8" max="8" width="8.140625" style="5" hidden="1" customWidth="1"/>
    <col min="9" max="12" width="8.7109375" style="5" customWidth="1"/>
    <col min="13" max="13" width="8.7109375" style="5" hidden="1" customWidth="1"/>
    <col min="14" max="17" width="8.7109375" style="5" customWidth="1"/>
    <col min="18" max="18" width="8.7109375" style="5" hidden="1" customWidth="1"/>
    <col min="19" max="22" width="8.7109375" style="5" customWidth="1"/>
    <col min="23" max="23" width="8.7109375" style="5" hidden="1" customWidth="1"/>
    <col min="24" max="27" width="8.7109375" style="5" customWidth="1"/>
  </cols>
  <sheetData>
    <row r="1" spans="1:24" ht="18">
      <c r="A1" s="1" t="s">
        <v>40</v>
      </c>
      <c r="P1" s="151"/>
      <c r="T1" s="340"/>
      <c r="X1" s="341"/>
    </row>
    <row r="2" spans="1:21" ht="12.75">
      <c r="A2" s="4"/>
      <c r="U2" s="152"/>
    </row>
    <row r="3" spans="1:21" ht="15.75">
      <c r="A3" s="7" t="s">
        <v>46</v>
      </c>
      <c r="K3" s="5" t="s">
        <v>41</v>
      </c>
      <c r="S3" s="5" t="s">
        <v>43</v>
      </c>
      <c r="U3" s="152"/>
    </row>
    <row r="4" spans="1:21" ht="15.75">
      <c r="A4" s="7" t="s">
        <v>47</v>
      </c>
      <c r="K4" s="5" t="s">
        <v>45</v>
      </c>
      <c r="S4" s="5" t="s">
        <v>44</v>
      </c>
      <c r="U4" s="152"/>
    </row>
    <row r="5" spans="1:24" ht="15.75">
      <c r="A5" s="7" t="s">
        <v>124</v>
      </c>
      <c r="K5" s="2" t="s">
        <v>42</v>
      </c>
      <c r="U5" s="152"/>
      <c r="X5" s="152"/>
    </row>
    <row r="6" spans="1:19" ht="15.75">
      <c r="A6" s="7" t="s">
        <v>125</v>
      </c>
      <c r="L6" s="6"/>
      <c r="M6" s="56"/>
      <c r="N6" s="56"/>
      <c r="S6" s="54"/>
    </row>
    <row r="7" spans="1:19" ht="15.75">
      <c r="A7" s="7"/>
      <c r="L7" s="6"/>
      <c r="M7" s="56"/>
      <c r="N7" s="56"/>
      <c r="S7" s="54"/>
    </row>
    <row r="8" spans="4:24" ht="13.5" thickBot="1">
      <c r="D8" s="4" t="str">
        <f>D77</f>
        <v>Validation: OK</v>
      </c>
      <c r="I8" s="4" t="str">
        <f>I77</f>
        <v>Validation: OK</v>
      </c>
      <c r="N8" s="4" t="str">
        <f>N77</f>
        <v>Validation: OK</v>
      </c>
      <c r="S8" s="4" t="str">
        <f>S77</f>
        <v>Validation: OK</v>
      </c>
      <c r="X8" s="4" t="str">
        <f>X77</f>
        <v>Validation: OK</v>
      </c>
    </row>
    <row r="9" spans="1:27" ht="12.75">
      <c r="A9" s="156"/>
      <c r="B9" s="157"/>
      <c r="C9" s="157"/>
      <c r="D9" s="158">
        <v>1</v>
      </c>
      <c r="E9" s="159"/>
      <c r="F9" s="159"/>
      <c r="G9" s="159"/>
      <c r="H9" s="160" t="s">
        <v>76</v>
      </c>
      <c r="I9" s="158">
        <v>2</v>
      </c>
      <c r="J9" s="159"/>
      <c r="K9" s="159"/>
      <c r="L9" s="159"/>
      <c r="M9" s="160" t="s">
        <v>76</v>
      </c>
      <c r="N9" s="158">
        <v>3</v>
      </c>
      <c r="O9" s="159"/>
      <c r="P9" s="159"/>
      <c r="Q9" s="159"/>
      <c r="R9" s="160" t="s">
        <v>76</v>
      </c>
      <c r="S9" s="158">
        <v>4</v>
      </c>
      <c r="T9" s="159"/>
      <c r="U9" s="159"/>
      <c r="V9" s="159"/>
      <c r="W9" s="160" t="s">
        <v>76</v>
      </c>
      <c r="X9" s="158" t="s">
        <v>77</v>
      </c>
      <c r="Y9" s="160"/>
      <c r="Z9" s="160"/>
      <c r="AA9" s="342"/>
    </row>
    <row r="10" spans="1:27" ht="12.75">
      <c r="A10" s="162"/>
      <c r="C10" s="220"/>
      <c r="G10" s="220"/>
      <c r="L10" s="220"/>
      <c r="Q10" s="220"/>
      <c r="V10" s="220"/>
      <c r="AA10" s="321"/>
    </row>
    <row r="11" spans="1:27" ht="12.75">
      <c r="A11" s="162"/>
      <c r="B11" s="163"/>
      <c r="C11" s="163"/>
      <c r="D11" s="171" t="s">
        <v>63</v>
      </c>
      <c r="E11" s="334"/>
      <c r="F11" s="334"/>
      <c r="G11" s="334"/>
      <c r="H11" s="166" t="s">
        <v>76</v>
      </c>
      <c r="I11" s="171" t="s">
        <v>64</v>
      </c>
      <c r="J11" s="334"/>
      <c r="K11" s="334"/>
      <c r="L11" s="334"/>
      <c r="M11" s="166" t="s">
        <v>76</v>
      </c>
      <c r="N11" s="171" t="s">
        <v>78</v>
      </c>
      <c r="O11" s="165"/>
      <c r="P11" s="165"/>
      <c r="Q11" s="165"/>
      <c r="R11" s="166" t="s">
        <v>76</v>
      </c>
      <c r="S11" s="171" t="s">
        <v>79</v>
      </c>
      <c r="T11" s="334"/>
      <c r="U11" s="334"/>
      <c r="V11" s="334"/>
      <c r="W11" s="166" t="s">
        <v>76</v>
      </c>
      <c r="X11" s="171" t="s">
        <v>126</v>
      </c>
      <c r="Y11" s="166"/>
      <c r="Z11" s="166"/>
      <c r="AA11" s="343"/>
    </row>
    <row r="12" spans="1:27" ht="12.75">
      <c r="A12" s="162"/>
      <c r="B12" s="163"/>
      <c r="C12" s="163"/>
      <c r="D12" s="171" t="s">
        <v>65</v>
      </c>
      <c r="E12" s="334"/>
      <c r="F12" s="334"/>
      <c r="G12" s="334"/>
      <c r="H12" s="166" t="s">
        <v>76</v>
      </c>
      <c r="I12" s="171" t="s">
        <v>66</v>
      </c>
      <c r="J12" s="334"/>
      <c r="K12" s="334"/>
      <c r="L12" s="334"/>
      <c r="M12" s="166" t="s">
        <v>76</v>
      </c>
      <c r="N12" s="171" t="s">
        <v>80</v>
      </c>
      <c r="O12" s="165"/>
      <c r="P12" s="165"/>
      <c r="Q12" s="165"/>
      <c r="R12" s="166" t="s">
        <v>76</v>
      </c>
      <c r="S12" s="171" t="s">
        <v>81</v>
      </c>
      <c r="T12" s="165"/>
      <c r="U12" s="165"/>
      <c r="V12" s="165"/>
      <c r="W12" s="166" t="s">
        <v>76</v>
      </c>
      <c r="X12" s="171" t="s">
        <v>127</v>
      </c>
      <c r="Y12" s="166"/>
      <c r="Z12" s="166"/>
      <c r="AA12" s="343"/>
    </row>
    <row r="13" spans="1:27" ht="12.75">
      <c r="A13" s="162"/>
      <c r="B13" s="163"/>
      <c r="C13" s="163"/>
      <c r="D13" s="320" t="str">
        <f>"1 December 2005 inclusive"</f>
        <v>1 December 2005 inclusive</v>
      </c>
      <c r="E13" s="176"/>
      <c r="F13" s="176"/>
      <c r="G13" s="176"/>
      <c r="H13" s="177" t="s">
        <v>76</v>
      </c>
      <c r="I13" s="178" t="s">
        <v>68</v>
      </c>
      <c r="J13" s="176"/>
      <c r="K13" s="176"/>
      <c r="L13" s="176"/>
      <c r="M13" s="177" t="s">
        <v>76</v>
      </c>
      <c r="N13" s="178" t="s">
        <v>82</v>
      </c>
      <c r="O13" s="176"/>
      <c r="P13" s="176"/>
      <c r="Q13" s="176"/>
      <c r="R13" s="177" t="s">
        <v>76</v>
      </c>
      <c r="S13" s="178" t="s">
        <v>83</v>
      </c>
      <c r="T13" s="176"/>
      <c r="U13" s="176"/>
      <c r="V13" s="176"/>
      <c r="W13" s="177" t="s">
        <v>76</v>
      </c>
      <c r="X13" s="178" t="s">
        <v>81</v>
      </c>
      <c r="Y13" s="177"/>
      <c r="Z13" s="177"/>
      <c r="AA13" s="344"/>
    </row>
    <row r="14" spans="1:27" ht="12.75">
      <c r="A14" s="162"/>
      <c r="B14" s="163"/>
      <c r="C14" s="163"/>
      <c r="D14" s="182" t="s">
        <v>84</v>
      </c>
      <c r="E14" s="186"/>
      <c r="F14" s="186"/>
      <c r="G14" s="163"/>
      <c r="H14" s="166" t="s">
        <v>76</v>
      </c>
      <c r="I14" s="182" t="s">
        <v>84</v>
      </c>
      <c r="J14" s="186"/>
      <c r="K14" s="186"/>
      <c r="L14" s="163"/>
      <c r="M14" s="166" t="s">
        <v>76</v>
      </c>
      <c r="N14" s="182" t="s">
        <v>84</v>
      </c>
      <c r="O14" s="186"/>
      <c r="P14" s="186"/>
      <c r="Q14" s="163"/>
      <c r="R14" s="166" t="s">
        <v>76</v>
      </c>
      <c r="S14" s="182" t="s">
        <v>84</v>
      </c>
      <c r="T14" s="186"/>
      <c r="U14" s="186"/>
      <c r="V14" s="163"/>
      <c r="W14" s="166" t="s">
        <v>76</v>
      </c>
      <c r="X14" s="182" t="s">
        <v>84</v>
      </c>
      <c r="Y14" s="186"/>
      <c r="Z14" s="186"/>
      <c r="AA14" s="321"/>
    </row>
    <row r="15" spans="1:27" ht="12.75">
      <c r="A15" s="162"/>
      <c r="B15" s="163"/>
      <c r="C15" s="163"/>
      <c r="D15" s="337" t="s">
        <v>29</v>
      </c>
      <c r="E15" s="338"/>
      <c r="F15" s="196"/>
      <c r="G15" s="196"/>
      <c r="H15" s="166" t="s">
        <v>76</v>
      </c>
      <c r="I15" s="337" t="s">
        <v>29</v>
      </c>
      <c r="J15" s="338"/>
      <c r="K15" s="196"/>
      <c r="L15" s="196"/>
      <c r="M15" s="166" t="s">
        <v>76</v>
      </c>
      <c r="N15" s="337" t="s">
        <v>29</v>
      </c>
      <c r="O15" s="338"/>
      <c r="P15" s="196"/>
      <c r="Q15" s="196"/>
      <c r="R15" s="166" t="s">
        <v>76</v>
      </c>
      <c r="S15" s="337" t="s">
        <v>29</v>
      </c>
      <c r="T15" s="338"/>
      <c r="U15" s="196"/>
      <c r="V15" s="196"/>
      <c r="W15" s="166" t="s">
        <v>76</v>
      </c>
      <c r="X15" s="337" t="s">
        <v>29</v>
      </c>
      <c r="Y15" s="338"/>
      <c r="Z15" s="196"/>
      <c r="AA15" s="324"/>
    </row>
    <row r="16" spans="1:27" ht="25.5">
      <c r="A16" s="162"/>
      <c r="B16" s="163"/>
      <c r="C16" s="163"/>
      <c r="D16" s="194" t="s">
        <v>85</v>
      </c>
      <c r="E16" s="195" t="s">
        <v>86</v>
      </c>
      <c r="F16" s="195" t="s">
        <v>30</v>
      </c>
      <c r="G16" s="191" t="s">
        <v>87</v>
      </c>
      <c r="H16" s="185" t="s">
        <v>76</v>
      </c>
      <c r="I16" s="194" t="s">
        <v>85</v>
      </c>
      <c r="J16" s="195" t="s">
        <v>86</v>
      </c>
      <c r="K16" s="195" t="s">
        <v>30</v>
      </c>
      <c r="L16" s="191" t="s">
        <v>87</v>
      </c>
      <c r="M16" s="185" t="s">
        <v>76</v>
      </c>
      <c r="N16" s="194" t="s">
        <v>85</v>
      </c>
      <c r="O16" s="195" t="s">
        <v>86</v>
      </c>
      <c r="P16" s="195" t="s">
        <v>30</v>
      </c>
      <c r="Q16" s="191" t="s">
        <v>87</v>
      </c>
      <c r="R16" s="185" t="s">
        <v>76</v>
      </c>
      <c r="S16" s="194" t="s">
        <v>85</v>
      </c>
      <c r="T16" s="195" t="s">
        <v>86</v>
      </c>
      <c r="U16" s="195" t="s">
        <v>30</v>
      </c>
      <c r="V16" s="191" t="s">
        <v>87</v>
      </c>
      <c r="W16" s="166" t="s">
        <v>76</v>
      </c>
      <c r="X16" s="194" t="s">
        <v>85</v>
      </c>
      <c r="Y16" s="195" t="s">
        <v>86</v>
      </c>
      <c r="Z16" s="195" t="s">
        <v>30</v>
      </c>
      <c r="AA16" s="193" t="s">
        <v>87</v>
      </c>
    </row>
    <row r="17" spans="1:27" ht="12.75">
      <c r="A17" s="197" t="s">
        <v>88</v>
      </c>
      <c r="B17" s="198" t="s">
        <v>89</v>
      </c>
      <c r="C17" s="199" t="s">
        <v>13</v>
      </c>
      <c r="D17" s="200" t="s">
        <v>90</v>
      </c>
      <c r="E17" s="201" t="s">
        <v>91</v>
      </c>
      <c r="F17" s="201" t="s">
        <v>92</v>
      </c>
      <c r="G17" s="201" t="s">
        <v>93</v>
      </c>
      <c r="H17" s="185" t="s">
        <v>76</v>
      </c>
      <c r="I17" s="200" t="s">
        <v>90</v>
      </c>
      <c r="J17" s="201" t="s">
        <v>91</v>
      </c>
      <c r="K17" s="201" t="s">
        <v>92</v>
      </c>
      <c r="L17" s="201" t="s">
        <v>93</v>
      </c>
      <c r="M17" s="185" t="s">
        <v>76</v>
      </c>
      <c r="N17" s="200" t="s">
        <v>90</v>
      </c>
      <c r="O17" s="201" t="s">
        <v>91</v>
      </c>
      <c r="P17" s="201" t="s">
        <v>92</v>
      </c>
      <c r="Q17" s="201" t="s">
        <v>93</v>
      </c>
      <c r="R17" s="185" t="s">
        <v>76</v>
      </c>
      <c r="S17" s="200" t="s">
        <v>90</v>
      </c>
      <c r="T17" s="201" t="s">
        <v>91</v>
      </c>
      <c r="U17" s="201" t="s">
        <v>92</v>
      </c>
      <c r="V17" s="201" t="s">
        <v>93</v>
      </c>
      <c r="W17" s="166" t="s">
        <v>76</v>
      </c>
      <c r="X17" s="200" t="s">
        <v>90</v>
      </c>
      <c r="Y17" s="201" t="s">
        <v>91</v>
      </c>
      <c r="Z17" s="201" t="s">
        <v>92</v>
      </c>
      <c r="AA17" s="203" t="s">
        <v>93</v>
      </c>
    </row>
    <row r="18" spans="1:27" ht="12.75">
      <c r="A18" s="162" t="s">
        <v>94</v>
      </c>
      <c r="B18" s="163"/>
      <c r="C18" s="204" t="s">
        <v>37</v>
      </c>
      <c r="D18" s="223"/>
      <c r="E18" s="224"/>
      <c r="F18" s="224"/>
      <c r="G18" s="224"/>
      <c r="H18" s="493" t="s">
        <v>76</v>
      </c>
      <c r="I18" s="223"/>
      <c r="J18" s="224"/>
      <c r="K18" s="224"/>
      <c r="L18" s="224"/>
      <c r="M18" s="493" t="s">
        <v>76</v>
      </c>
      <c r="N18" s="223"/>
      <c r="O18" s="224"/>
      <c r="P18" s="224"/>
      <c r="Q18" s="224"/>
      <c r="R18" s="493" t="s">
        <v>76</v>
      </c>
      <c r="S18" s="502"/>
      <c r="T18" s="226"/>
      <c r="U18" s="226"/>
      <c r="V18" s="226"/>
      <c r="W18" s="491" t="s">
        <v>76</v>
      </c>
      <c r="X18" s="223"/>
      <c r="Y18" s="224"/>
      <c r="Z18" s="224"/>
      <c r="AA18" s="503"/>
    </row>
    <row r="19" spans="1:27" ht="12.75">
      <c r="A19" s="84" t="s">
        <v>95</v>
      </c>
      <c r="B19" s="163"/>
      <c r="C19" s="218" t="s">
        <v>72</v>
      </c>
      <c r="D19" s="210">
        <v>0</v>
      </c>
      <c r="E19" s="211">
        <v>0</v>
      </c>
      <c r="F19" s="211">
        <v>0</v>
      </c>
      <c r="G19" s="211">
        <v>0</v>
      </c>
      <c r="H19" s="212" t="s">
        <v>76</v>
      </c>
      <c r="I19" s="210">
        <v>0</v>
      </c>
      <c r="J19" s="211">
        <v>0</v>
      </c>
      <c r="K19" s="211">
        <v>0</v>
      </c>
      <c r="L19" s="211">
        <v>0</v>
      </c>
      <c r="M19" s="212" t="s">
        <v>76</v>
      </c>
      <c r="N19" s="210">
        <v>0</v>
      </c>
      <c r="O19" s="211">
        <v>0</v>
      </c>
      <c r="P19" s="211">
        <v>0</v>
      </c>
      <c r="Q19" s="211">
        <v>0</v>
      </c>
      <c r="R19" s="212" t="s">
        <v>76</v>
      </c>
      <c r="S19" s="213">
        <f>D19+I19+N19</f>
        <v>0</v>
      </c>
      <c r="T19" s="214">
        <f>E19+J19+O19</f>
        <v>0</v>
      </c>
      <c r="U19" s="214">
        <f>F19+K19+P19</f>
        <v>0</v>
      </c>
      <c r="V19" s="214">
        <f>G19+L19+Q19</f>
        <v>0</v>
      </c>
      <c r="W19" s="207" t="s">
        <v>76</v>
      </c>
      <c r="X19" s="210">
        <v>0</v>
      </c>
      <c r="Y19" s="211">
        <v>0</v>
      </c>
      <c r="Z19" s="211">
        <v>0</v>
      </c>
      <c r="AA19" s="345">
        <v>0</v>
      </c>
    </row>
    <row r="20" spans="1:27" ht="12.75">
      <c r="A20" s="162"/>
      <c r="B20" s="163"/>
      <c r="C20" s="218" t="s">
        <v>20</v>
      </c>
      <c r="D20" s="210">
        <v>0</v>
      </c>
      <c r="E20" s="211">
        <v>0</v>
      </c>
      <c r="F20" s="211">
        <v>0</v>
      </c>
      <c r="G20" s="211">
        <v>0</v>
      </c>
      <c r="H20" s="212" t="s">
        <v>76</v>
      </c>
      <c r="I20" s="210">
        <v>0</v>
      </c>
      <c r="J20" s="211">
        <v>0</v>
      </c>
      <c r="K20" s="211">
        <v>0</v>
      </c>
      <c r="L20" s="211">
        <v>0</v>
      </c>
      <c r="M20" s="212" t="s">
        <v>76</v>
      </c>
      <c r="N20" s="210">
        <v>0</v>
      </c>
      <c r="O20" s="211">
        <v>0</v>
      </c>
      <c r="P20" s="211">
        <v>0</v>
      </c>
      <c r="Q20" s="211">
        <v>0</v>
      </c>
      <c r="R20" s="212" t="s">
        <v>76</v>
      </c>
      <c r="S20" s="213">
        <f aca="true" t="shared" si="0" ref="S20:S56">D20+I20+N20</f>
        <v>0</v>
      </c>
      <c r="T20" s="214">
        <f aca="true" t="shared" si="1" ref="T20:V56">E20+J20+O20</f>
        <v>0</v>
      </c>
      <c r="U20" s="214">
        <f t="shared" si="1"/>
        <v>0</v>
      </c>
      <c r="V20" s="214">
        <f t="shared" si="1"/>
        <v>0</v>
      </c>
      <c r="W20" s="207" t="s">
        <v>76</v>
      </c>
      <c r="X20" s="210">
        <v>0</v>
      </c>
      <c r="Y20" s="211">
        <v>0</v>
      </c>
      <c r="Z20" s="211">
        <v>0</v>
      </c>
      <c r="AA20" s="345">
        <v>0</v>
      </c>
    </row>
    <row r="21" spans="1:27" ht="12.75">
      <c r="A21" s="162"/>
      <c r="B21" s="163"/>
      <c r="C21" s="218" t="s">
        <v>21</v>
      </c>
      <c r="D21" s="223"/>
      <c r="E21" s="224"/>
      <c r="F21" s="211">
        <v>0</v>
      </c>
      <c r="G21" s="211">
        <v>0</v>
      </c>
      <c r="H21" s="212" t="s">
        <v>76</v>
      </c>
      <c r="I21" s="223"/>
      <c r="J21" s="224"/>
      <c r="K21" s="211">
        <v>0</v>
      </c>
      <c r="L21" s="211">
        <v>0</v>
      </c>
      <c r="M21" s="212" t="s">
        <v>76</v>
      </c>
      <c r="N21" s="223"/>
      <c r="O21" s="224"/>
      <c r="P21" s="211">
        <v>0</v>
      </c>
      <c r="Q21" s="211">
        <v>0</v>
      </c>
      <c r="R21" s="212" t="s">
        <v>76</v>
      </c>
      <c r="S21" s="225"/>
      <c r="T21" s="226"/>
      <c r="U21" s="214">
        <f t="shared" si="1"/>
        <v>0</v>
      </c>
      <c r="V21" s="214">
        <f t="shared" si="1"/>
        <v>0</v>
      </c>
      <c r="W21" s="207" t="s">
        <v>76</v>
      </c>
      <c r="X21" s="223"/>
      <c r="Y21" s="224"/>
      <c r="Z21" s="211">
        <v>0</v>
      </c>
      <c r="AA21" s="345">
        <v>0</v>
      </c>
    </row>
    <row r="22" spans="1:27" ht="12.75">
      <c r="A22" s="229"/>
      <c r="B22" s="230" t="s">
        <v>96</v>
      </c>
      <c r="C22" s="231" t="s">
        <v>37</v>
      </c>
      <c r="D22" s="497"/>
      <c r="E22" s="498"/>
      <c r="F22" s="498"/>
      <c r="G22" s="498"/>
      <c r="H22" s="493" t="s">
        <v>76</v>
      </c>
      <c r="I22" s="497"/>
      <c r="J22" s="498"/>
      <c r="K22" s="498"/>
      <c r="L22" s="498"/>
      <c r="M22" s="493" t="s">
        <v>76</v>
      </c>
      <c r="N22" s="497"/>
      <c r="O22" s="498"/>
      <c r="P22" s="498"/>
      <c r="Q22" s="498"/>
      <c r="R22" s="493" t="s">
        <v>76</v>
      </c>
      <c r="S22" s="499"/>
      <c r="T22" s="500"/>
      <c r="U22" s="500"/>
      <c r="V22" s="500"/>
      <c r="W22" s="491" t="s">
        <v>76</v>
      </c>
      <c r="X22" s="497"/>
      <c r="Y22" s="498"/>
      <c r="Z22" s="498"/>
      <c r="AA22" s="504"/>
    </row>
    <row r="23" spans="1:27" ht="12.75">
      <c r="A23" s="162"/>
      <c r="B23" s="163"/>
      <c r="C23" s="218" t="s">
        <v>72</v>
      </c>
      <c r="D23" s="210">
        <v>0</v>
      </c>
      <c r="E23" s="211">
        <v>0</v>
      </c>
      <c r="F23" s="211">
        <v>0</v>
      </c>
      <c r="G23" s="211">
        <v>0</v>
      </c>
      <c r="H23" s="212" t="s">
        <v>76</v>
      </c>
      <c r="I23" s="210">
        <v>0</v>
      </c>
      <c r="J23" s="211">
        <v>0</v>
      </c>
      <c r="K23" s="211">
        <v>0</v>
      </c>
      <c r="L23" s="211">
        <v>0</v>
      </c>
      <c r="M23" s="212" t="s">
        <v>76</v>
      </c>
      <c r="N23" s="210">
        <v>0</v>
      </c>
      <c r="O23" s="211">
        <v>0</v>
      </c>
      <c r="P23" s="211">
        <v>0</v>
      </c>
      <c r="Q23" s="211">
        <v>0</v>
      </c>
      <c r="R23" s="212" t="s">
        <v>76</v>
      </c>
      <c r="S23" s="213">
        <f t="shared" si="0"/>
        <v>0</v>
      </c>
      <c r="T23" s="214">
        <f>E23+J23+O23</f>
        <v>0</v>
      </c>
      <c r="U23" s="214">
        <f t="shared" si="1"/>
        <v>0</v>
      </c>
      <c r="V23" s="214">
        <f t="shared" si="1"/>
        <v>0</v>
      </c>
      <c r="W23" s="207" t="s">
        <v>76</v>
      </c>
      <c r="X23" s="210">
        <v>0</v>
      </c>
      <c r="Y23" s="211">
        <v>0</v>
      </c>
      <c r="Z23" s="211">
        <v>0</v>
      </c>
      <c r="AA23" s="345">
        <v>0</v>
      </c>
    </row>
    <row r="24" spans="1:27" ht="12.75">
      <c r="A24" s="162"/>
      <c r="B24" s="250"/>
      <c r="C24" s="218" t="s">
        <v>20</v>
      </c>
      <c r="D24" s="210">
        <v>0</v>
      </c>
      <c r="E24" s="211">
        <v>0</v>
      </c>
      <c r="F24" s="211">
        <v>0</v>
      </c>
      <c r="G24" s="211">
        <v>0</v>
      </c>
      <c r="H24" s="212" t="s">
        <v>76</v>
      </c>
      <c r="I24" s="210">
        <v>0</v>
      </c>
      <c r="J24" s="211">
        <v>0</v>
      </c>
      <c r="K24" s="211">
        <v>0</v>
      </c>
      <c r="L24" s="211">
        <v>0</v>
      </c>
      <c r="M24" s="212" t="s">
        <v>76</v>
      </c>
      <c r="N24" s="210">
        <v>0</v>
      </c>
      <c r="O24" s="211">
        <v>0</v>
      </c>
      <c r="P24" s="211">
        <v>0</v>
      </c>
      <c r="Q24" s="211">
        <v>0</v>
      </c>
      <c r="R24" s="212" t="s">
        <v>76</v>
      </c>
      <c r="S24" s="213">
        <f t="shared" si="0"/>
        <v>0</v>
      </c>
      <c r="T24" s="214">
        <f t="shared" si="1"/>
        <v>0</v>
      </c>
      <c r="U24" s="214">
        <f t="shared" si="1"/>
        <v>0</v>
      </c>
      <c r="V24" s="214">
        <f t="shared" si="1"/>
        <v>0</v>
      </c>
      <c r="W24" s="207" t="s">
        <v>76</v>
      </c>
      <c r="X24" s="210">
        <v>0</v>
      </c>
      <c r="Y24" s="211">
        <v>0</v>
      </c>
      <c r="Z24" s="211">
        <v>0</v>
      </c>
      <c r="AA24" s="345">
        <v>0</v>
      </c>
    </row>
    <row r="25" spans="1:27" ht="12.75">
      <c r="A25" s="162"/>
      <c r="B25" s="250"/>
      <c r="C25" s="218" t="s">
        <v>21</v>
      </c>
      <c r="D25" s="223"/>
      <c r="E25" s="224"/>
      <c r="F25" s="211">
        <v>0</v>
      </c>
      <c r="G25" s="211">
        <v>0</v>
      </c>
      <c r="H25" s="212" t="s">
        <v>76</v>
      </c>
      <c r="I25" s="223"/>
      <c r="J25" s="224"/>
      <c r="K25" s="211">
        <v>0</v>
      </c>
      <c r="L25" s="211">
        <v>0</v>
      </c>
      <c r="M25" s="212" t="s">
        <v>76</v>
      </c>
      <c r="N25" s="223"/>
      <c r="O25" s="224"/>
      <c r="P25" s="211">
        <v>0</v>
      </c>
      <c r="Q25" s="211">
        <v>0</v>
      </c>
      <c r="R25" s="212" t="s">
        <v>76</v>
      </c>
      <c r="S25" s="225"/>
      <c r="T25" s="226"/>
      <c r="U25" s="214">
        <f t="shared" si="1"/>
        <v>0</v>
      </c>
      <c r="V25" s="214">
        <f t="shared" si="1"/>
        <v>0</v>
      </c>
      <c r="W25" s="207" t="s">
        <v>76</v>
      </c>
      <c r="X25" s="223"/>
      <c r="Y25" s="224"/>
      <c r="Z25" s="211">
        <v>0</v>
      </c>
      <c r="AA25" s="345">
        <v>0</v>
      </c>
    </row>
    <row r="26" spans="1:27" ht="12.75">
      <c r="A26" s="242" t="s">
        <v>97</v>
      </c>
      <c r="B26" s="254"/>
      <c r="C26" s="204" t="s">
        <v>37</v>
      </c>
      <c r="D26" s="244">
        <v>0</v>
      </c>
      <c r="E26" s="245">
        <v>0</v>
      </c>
      <c r="F26" s="245">
        <v>0</v>
      </c>
      <c r="G26" s="245">
        <v>0</v>
      </c>
      <c r="H26" s="212" t="s">
        <v>76</v>
      </c>
      <c r="I26" s="244">
        <v>0</v>
      </c>
      <c r="J26" s="245">
        <v>0</v>
      </c>
      <c r="K26" s="245">
        <v>0</v>
      </c>
      <c r="L26" s="245">
        <v>0</v>
      </c>
      <c r="M26" s="212" t="s">
        <v>76</v>
      </c>
      <c r="N26" s="244">
        <v>0</v>
      </c>
      <c r="O26" s="245">
        <v>0</v>
      </c>
      <c r="P26" s="245">
        <v>0</v>
      </c>
      <c r="Q26" s="245">
        <v>0</v>
      </c>
      <c r="R26" s="212" t="s">
        <v>76</v>
      </c>
      <c r="S26" s="246">
        <f t="shared" si="0"/>
        <v>0</v>
      </c>
      <c r="T26" s="247">
        <f t="shared" si="1"/>
        <v>0</v>
      </c>
      <c r="U26" s="247">
        <f t="shared" si="1"/>
        <v>0</v>
      </c>
      <c r="V26" s="247">
        <f t="shared" si="1"/>
        <v>0</v>
      </c>
      <c r="W26" s="207" t="s">
        <v>76</v>
      </c>
      <c r="X26" s="244">
        <v>0</v>
      </c>
      <c r="Y26" s="245">
        <v>0</v>
      </c>
      <c r="Z26" s="245">
        <v>0</v>
      </c>
      <c r="AA26" s="347">
        <v>0</v>
      </c>
    </row>
    <row r="27" spans="1:27" ht="12.75">
      <c r="A27" s="84" t="s">
        <v>128</v>
      </c>
      <c r="B27" s="163"/>
      <c r="C27" s="218" t="s">
        <v>72</v>
      </c>
      <c r="D27" s="210">
        <v>0</v>
      </c>
      <c r="E27" s="211">
        <v>0</v>
      </c>
      <c r="F27" s="211">
        <v>0</v>
      </c>
      <c r="G27" s="211">
        <v>0</v>
      </c>
      <c r="H27" s="212" t="s">
        <v>76</v>
      </c>
      <c r="I27" s="210">
        <v>0</v>
      </c>
      <c r="J27" s="211">
        <v>0</v>
      </c>
      <c r="K27" s="211">
        <v>0</v>
      </c>
      <c r="L27" s="211">
        <v>0</v>
      </c>
      <c r="M27" s="212" t="s">
        <v>76</v>
      </c>
      <c r="N27" s="210">
        <v>0</v>
      </c>
      <c r="O27" s="211">
        <v>0</v>
      </c>
      <c r="P27" s="211">
        <v>0</v>
      </c>
      <c r="Q27" s="211">
        <v>0</v>
      </c>
      <c r="R27" s="212" t="s">
        <v>76</v>
      </c>
      <c r="S27" s="213">
        <f>D27+I27+N27</f>
        <v>0</v>
      </c>
      <c r="T27" s="214">
        <f t="shared" si="1"/>
        <v>0</v>
      </c>
      <c r="U27" s="214">
        <f>F27+K27+P27</f>
        <v>0</v>
      </c>
      <c r="V27" s="214">
        <f>G27+L27+Q27</f>
        <v>0</v>
      </c>
      <c r="W27" s="207" t="s">
        <v>76</v>
      </c>
      <c r="X27" s="210">
        <v>0</v>
      </c>
      <c r="Y27" s="211">
        <v>0</v>
      </c>
      <c r="Z27" s="211">
        <v>0</v>
      </c>
      <c r="AA27" s="345">
        <v>0</v>
      </c>
    </row>
    <row r="28" spans="1:27" ht="12.75">
      <c r="A28" s="84" t="s">
        <v>99</v>
      </c>
      <c r="B28" s="250"/>
      <c r="C28" s="218" t="s">
        <v>20</v>
      </c>
      <c r="D28" s="210">
        <v>0</v>
      </c>
      <c r="E28" s="211">
        <v>0</v>
      </c>
      <c r="F28" s="211">
        <v>0</v>
      </c>
      <c r="G28" s="211">
        <v>0</v>
      </c>
      <c r="H28" s="212" t="s">
        <v>76</v>
      </c>
      <c r="I28" s="210">
        <v>0</v>
      </c>
      <c r="J28" s="211">
        <v>0</v>
      </c>
      <c r="K28" s="211">
        <v>0</v>
      </c>
      <c r="L28" s="211">
        <v>0</v>
      </c>
      <c r="M28" s="212" t="s">
        <v>76</v>
      </c>
      <c r="N28" s="210">
        <v>0</v>
      </c>
      <c r="O28" s="211">
        <v>0</v>
      </c>
      <c r="P28" s="211">
        <v>0</v>
      </c>
      <c r="Q28" s="211">
        <v>0</v>
      </c>
      <c r="R28" s="212" t="s">
        <v>76</v>
      </c>
      <c r="S28" s="213">
        <f t="shared" si="0"/>
        <v>0</v>
      </c>
      <c r="T28" s="214">
        <f t="shared" si="1"/>
        <v>0</v>
      </c>
      <c r="U28" s="214">
        <f t="shared" si="1"/>
        <v>0</v>
      </c>
      <c r="V28" s="214">
        <f t="shared" si="1"/>
        <v>0</v>
      </c>
      <c r="W28" s="207" t="s">
        <v>76</v>
      </c>
      <c r="X28" s="210">
        <v>0</v>
      </c>
      <c r="Y28" s="211">
        <v>0</v>
      </c>
      <c r="Z28" s="211">
        <v>0</v>
      </c>
      <c r="AA28" s="345">
        <v>0</v>
      </c>
    </row>
    <row r="29" spans="1:27" ht="12.75">
      <c r="A29" s="249" t="s">
        <v>100</v>
      </c>
      <c r="B29" s="250"/>
      <c r="C29" s="218" t="s">
        <v>21</v>
      </c>
      <c r="D29" s="223"/>
      <c r="E29" s="224"/>
      <c r="F29" s="211">
        <v>0</v>
      </c>
      <c r="G29" s="211">
        <v>0</v>
      </c>
      <c r="H29" s="212" t="s">
        <v>76</v>
      </c>
      <c r="I29" s="223"/>
      <c r="J29" s="224"/>
      <c r="K29" s="211">
        <v>0</v>
      </c>
      <c r="L29" s="211">
        <v>0</v>
      </c>
      <c r="M29" s="212" t="s">
        <v>76</v>
      </c>
      <c r="N29" s="223"/>
      <c r="O29" s="224"/>
      <c r="P29" s="211">
        <v>0</v>
      </c>
      <c r="Q29" s="211">
        <v>0</v>
      </c>
      <c r="R29" s="212" t="s">
        <v>76</v>
      </c>
      <c r="S29" s="225"/>
      <c r="T29" s="226"/>
      <c r="U29" s="214">
        <f t="shared" si="1"/>
        <v>0</v>
      </c>
      <c r="V29" s="214">
        <f t="shared" si="1"/>
        <v>0</v>
      </c>
      <c r="W29" s="207" t="s">
        <v>76</v>
      </c>
      <c r="X29" s="223"/>
      <c r="Y29" s="224"/>
      <c r="Z29" s="211">
        <v>0</v>
      </c>
      <c r="AA29" s="345">
        <v>0</v>
      </c>
    </row>
    <row r="30" spans="1:27" ht="12.75">
      <c r="A30" s="162"/>
      <c r="B30" s="251" t="s">
        <v>96</v>
      </c>
      <c r="C30" s="231" t="s">
        <v>37</v>
      </c>
      <c r="D30" s="234">
        <v>0</v>
      </c>
      <c r="E30" s="235">
        <v>0</v>
      </c>
      <c r="F30" s="235">
        <v>0</v>
      </c>
      <c r="G30" s="235">
        <v>0</v>
      </c>
      <c r="H30" s="212" t="s">
        <v>76</v>
      </c>
      <c r="I30" s="234">
        <v>0</v>
      </c>
      <c r="J30" s="235">
        <v>0</v>
      </c>
      <c r="K30" s="235">
        <v>0</v>
      </c>
      <c r="L30" s="235">
        <v>0</v>
      </c>
      <c r="M30" s="212" t="s">
        <v>76</v>
      </c>
      <c r="N30" s="234">
        <v>0</v>
      </c>
      <c r="O30" s="235">
        <v>0</v>
      </c>
      <c r="P30" s="235">
        <v>0</v>
      </c>
      <c r="Q30" s="235">
        <v>0</v>
      </c>
      <c r="R30" s="212" t="s">
        <v>76</v>
      </c>
      <c r="S30" s="236">
        <f t="shared" si="0"/>
        <v>0</v>
      </c>
      <c r="T30" s="237">
        <f t="shared" si="1"/>
        <v>0</v>
      </c>
      <c r="U30" s="237">
        <f t="shared" si="1"/>
        <v>0</v>
      </c>
      <c r="V30" s="237">
        <f t="shared" si="1"/>
        <v>0</v>
      </c>
      <c r="W30" s="207" t="s">
        <v>76</v>
      </c>
      <c r="X30" s="234">
        <v>0</v>
      </c>
      <c r="Y30" s="235">
        <v>0</v>
      </c>
      <c r="Z30" s="235">
        <v>0</v>
      </c>
      <c r="AA30" s="346">
        <v>0</v>
      </c>
    </row>
    <row r="31" spans="1:27" ht="12.75">
      <c r="A31" s="162"/>
      <c r="B31" s="163"/>
      <c r="C31" s="218" t="s">
        <v>72</v>
      </c>
      <c r="D31" s="210">
        <v>0</v>
      </c>
      <c r="E31" s="211">
        <v>0</v>
      </c>
      <c r="F31" s="211">
        <v>0</v>
      </c>
      <c r="G31" s="211">
        <v>0</v>
      </c>
      <c r="H31" s="212" t="s">
        <v>76</v>
      </c>
      <c r="I31" s="210">
        <v>0</v>
      </c>
      <c r="J31" s="211">
        <v>0</v>
      </c>
      <c r="K31" s="211">
        <v>0</v>
      </c>
      <c r="L31" s="211">
        <v>0</v>
      </c>
      <c r="M31" s="212" t="s">
        <v>76</v>
      </c>
      <c r="N31" s="210">
        <v>0</v>
      </c>
      <c r="O31" s="211">
        <v>0</v>
      </c>
      <c r="P31" s="211">
        <v>0</v>
      </c>
      <c r="Q31" s="211">
        <v>0</v>
      </c>
      <c r="R31" s="212" t="s">
        <v>76</v>
      </c>
      <c r="S31" s="213">
        <f t="shared" si="0"/>
        <v>0</v>
      </c>
      <c r="T31" s="214">
        <f>E31+J31+O31</f>
        <v>0</v>
      </c>
      <c r="U31" s="214">
        <f t="shared" si="1"/>
        <v>0</v>
      </c>
      <c r="V31" s="214">
        <f t="shared" si="1"/>
        <v>0</v>
      </c>
      <c r="W31" s="207" t="s">
        <v>76</v>
      </c>
      <c r="X31" s="210">
        <v>0</v>
      </c>
      <c r="Y31" s="211">
        <v>0</v>
      </c>
      <c r="Z31" s="211">
        <v>0</v>
      </c>
      <c r="AA31" s="345">
        <v>0</v>
      </c>
    </row>
    <row r="32" spans="1:27" ht="12.75">
      <c r="A32" s="162"/>
      <c r="B32" s="250"/>
      <c r="C32" s="218" t="s">
        <v>20</v>
      </c>
      <c r="D32" s="210">
        <v>0</v>
      </c>
      <c r="E32" s="211">
        <v>0</v>
      </c>
      <c r="F32" s="211">
        <v>0</v>
      </c>
      <c r="G32" s="211">
        <v>0</v>
      </c>
      <c r="H32" s="212" t="s">
        <v>76</v>
      </c>
      <c r="I32" s="210">
        <v>0</v>
      </c>
      <c r="J32" s="211">
        <v>0</v>
      </c>
      <c r="K32" s="211">
        <v>0</v>
      </c>
      <c r="L32" s="211">
        <v>0</v>
      </c>
      <c r="M32" s="212" t="s">
        <v>76</v>
      </c>
      <c r="N32" s="210">
        <v>0</v>
      </c>
      <c r="O32" s="211">
        <v>0</v>
      </c>
      <c r="P32" s="211">
        <v>0</v>
      </c>
      <c r="Q32" s="211">
        <v>0</v>
      </c>
      <c r="R32" s="212" t="s">
        <v>76</v>
      </c>
      <c r="S32" s="213">
        <f t="shared" si="0"/>
        <v>0</v>
      </c>
      <c r="T32" s="214">
        <f t="shared" si="1"/>
        <v>0</v>
      </c>
      <c r="U32" s="214">
        <f t="shared" si="1"/>
        <v>0</v>
      </c>
      <c r="V32" s="214">
        <f t="shared" si="1"/>
        <v>0</v>
      </c>
      <c r="W32" s="207" t="s">
        <v>76</v>
      </c>
      <c r="X32" s="210">
        <v>0</v>
      </c>
      <c r="Y32" s="211">
        <v>0</v>
      </c>
      <c r="Z32" s="211">
        <v>0</v>
      </c>
      <c r="AA32" s="345">
        <v>0</v>
      </c>
    </row>
    <row r="33" spans="1:27" ht="12.75">
      <c r="A33" s="162"/>
      <c r="B33" s="250"/>
      <c r="C33" s="218" t="s">
        <v>21</v>
      </c>
      <c r="D33" s="223"/>
      <c r="E33" s="224"/>
      <c r="F33" s="211">
        <v>0</v>
      </c>
      <c r="G33" s="211">
        <v>0</v>
      </c>
      <c r="H33" s="212" t="s">
        <v>76</v>
      </c>
      <c r="I33" s="223"/>
      <c r="J33" s="224"/>
      <c r="K33" s="211">
        <v>0</v>
      </c>
      <c r="L33" s="211">
        <v>0</v>
      </c>
      <c r="M33" s="212" t="s">
        <v>76</v>
      </c>
      <c r="N33" s="223"/>
      <c r="O33" s="224"/>
      <c r="P33" s="211">
        <v>0</v>
      </c>
      <c r="Q33" s="211">
        <v>0</v>
      </c>
      <c r="R33" s="212" t="s">
        <v>76</v>
      </c>
      <c r="S33" s="225"/>
      <c r="T33" s="226"/>
      <c r="U33" s="214">
        <f t="shared" si="1"/>
        <v>0</v>
      </c>
      <c r="V33" s="214">
        <f t="shared" si="1"/>
        <v>0</v>
      </c>
      <c r="W33" s="207" t="s">
        <v>76</v>
      </c>
      <c r="X33" s="223"/>
      <c r="Y33" s="224"/>
      <c r="Z33" s="211">
        <v>0</v>
      </c>
      <c r="AA33" s="345">
        <v>0</v>
      </c>
    </row>
    <row r="34" spans="1:27" ht="12.75">
      <c r="A34" s="242" t="s">
        <v>101</v>
      </c>
      <c r="B34" s="254"/>
      <c r="C34" s="204" t="s">
        <v>37</v>
      </c>
      <c r="D34" s="244">
        <v>0</v>
      </c>
      <c r="E34" s="245">
        <v>0</v>
      </c>
      <c r="F34" s="245">
        <v>0</v>
      </c>
      <c r="G34" s="245">
        <v>0</v>
      </c>
      <c r="H34" s="212" t="s">
        <v>76</v>
      </c>
      <c r="I34" s="244">
        <v>0</v>
      </c>
      <c r="J34" s="245">
        <v>0</v>
      </c>
      <c r="K34" s="245">
        <v>0</v>
      </c>
      <c r="L34" s="245">
        <v>0</v>
      </c>
      <c r="M34" s="212" t="s">
        <v>76</v>
      </c>
      <c r="N34" s="244">
        <v>0</v>
      </c>
      <c r="O34" s="245">
        <v>0</v>
      </c>
      <c r="P34" s="245">
        <v>0</v>
      </c>
      <c r="Q34" s="245">
        <v>0</v>
      </c>
      <c r="R34" s="212" t="s">
        <v>76</v>
      </c>
      <c r="S34" s="246">
        <f t="shared" si="0"/>
        <v>0</v>
      </c>
      <c r="T34" s="247">
        <f t="shared" si="1"/>
        <v>0</v>
      </c>
      <c r="U34" s="247">
        <f t="shared" si="1"/>
        <v>0</v>
      </c>
      <c r="V34" s="247">
        <f t="shared" si="1"/>
        <v>0</v>
      </c>
      <c r="W34" s="207" t="s">
        <v>76</v>
      </c>
      <c r="X34" s="244">
        <v>0</v>
      </c>
      <c r="Y34" s="245">
        <v>0</v>
      </c>
      <c r="Z34" s="245">
        <v>0</v>
      </c>
      <c r="AA34" s="347">
        <v>0</v>
      </c>
    </row>
    <row r="35" spans="1:27" ht="12.75">
      <c r="A35" s="84" t="s">
        <v>102</v>
      </c>
      <c r="B35" s="163"/>
      <c r="C35" s="218" t="s">
        <v>72</v>
      </c>
      <c r="D35" s="210">
        <v>0</v>
      </c>
      <c r="E35" s="211">
        <v>0</v>
      </c>
      <c r="F35" s="211">
        <v>0</v>
      </c>
      <c r="G35" s="211">
        <v>0</v>
      </c>
      <c r="H35" s="212" t="s">
        <v>76</v>
      </c>
      <c r="I35" s="210">
        <v>0</v>
      </c>
      <c r="J35" s="211">
        <v>0</v>
      </c>
      <c r="K35" s="211">
        <v>0</v>
      </c>
      <c r="L35" s="211">
        <v>0</v>
      </c>
      <c r="M35" s="212" t="s">
        <v>76</v>
      </c>
      <c r="N35" s="210">
        <v>0</v>
      </c>
      <c r="O35" s="211">
        <v>0</v>
      </c>
      <c r="P35" s="211">
        <v>0</v>
      </c>
      <c r="Q35" s="211">
        <v>0</v>
      </c>
      <c r="R35" s="212" t="s">
        <v>76</v>
      </c>
      <c r="S35" s="213">
        <f>D35+I35+N35</f>
        <v>0</v>
      </c>
      <c r="T35" s="214">
        <f t="shared" si="1"/>
        <v>0</v>
      </c>
      <c r="U35" s="214">
        <f>F35+K35+P35</f>
        <v>0</v>
      </c>
      <c r="V35" s="214">
        <f>G35+L35+Q35</f>
        <v>0</v>
      </c>
      <c r="W35" s="207" t="s">
        <v>76</v>
      </c>
      <c r="X35" s="210">
        <v>0</v>
      </c>
      <c r="Y35" s="211">
        <v>0</v>
      </c>
      <c r="Z35" s="211">
        <v>0</v>
      </c>
      <c r="AA35" s="345">
        <v>0</v>
      </c>
    </row>
    <row r="36" spans="1:27" ht="12.75">
      <c r="A36" s="84" t="s">
        <v>103</v>
      </c>
      <c r="B36" s="250"/>
      <c r="C36" s="218" t="s">
        <v>20</v>
      </c>
      <c r="D36" s="210">
        <v>0</v>
      </c>
      <c r="E36" s="211">
        <v>0</v>
      </c>
      <c r="F36" s="211">
        <v>0</v>
      </c>
      <c r="G36" s="211">
        <v>0</v>
      </c>
      <c r="H36" s="212" t="s">
        <v>76</v>
      </c>
      <c r="I36" s="210">
        <v>0</v>
      </c>
      <c r="J36" s="211">
        <v>0</v>
      </c>
      <c r="K36" s="211">
        <v>0</v>
      </c>
      <c r="L36" s="211">
        <v>0</v>
      </c>
      <c r="M36" s="212" t="s">
        <v>76</v>
      </c>
      <c r="N36" s="210">
        <v>0</v>
      </c>
      <c r="O36" s="211">
        <v>0</v>
      </c>
      <c r="P36" s="211">
        <v>0</v>
      </c>
      <c r="Q36" s="211">
        <v>0</v>
      </c>
      <c r="R36" s="212" t="s">
        <v>76</v>
      </c>
      <c r="S36" s="213">
        <f t="shared" si="0"/>
        <v>0</v>
      </c>
      <c r="T36" s="214">
        <f t="shared" si="1"/>
        <v>0</v>
      </c>
      <c r="U36" s="214">
        <f t="shared" si="1"/>
        <v>0</v>
      </c>
      <c r="V36" s="214">
        <f t="shared" si="1"/>
        <v>0</v>
      </c>
      <c r="W36" s="207" t="s">
        <v>76</v>
      </c>
      <c r="X36" s="210">
        <v>0</v>
      </c>
      <c r="Y36" s="211">
        <v>0</v>
      </c>
      <c r="Z36" s="211">
        <v>0</v>
      </c>
      <c r="AA36" s="345">
        <v>0</v>
      </c>
    </row>
    <row r="37" spans="1:27" ht="12.75">
      <c r="A37" s="84" t="s">
        <v>104</v>
      </c>
      <c r="B37" s="250"/>
      <c r="C37" s="218" t="s">
        <v>21</v>
      </c>
      <c r="D37" s="223"/>
      <c r="E37" s="224"/>
      <c r="F37" s="211">
        <v>0</v>
      </c>
      <c r="G37" s="211">
        <v>0</v>
      </c>
      <c r="H37" s="212" t="s">
        <v>76</v>
      </c>
      <c r="I37" s="223"/>
      <c r="J37" s="224"/>
      <c r="K37" s="211">
        <v>0</v>
      </c>
      <c r="L37" s="211">
        <v>0</v>
      </c>
      <c r="M37" s="212" t="s">
        <v>76</v>
      </c>
      <c r="N37" s="223"/>
      <c r="O37" s="224"/>
      <c r="P37" s="211">
        <v>0</v>
      </c>
      <c r="Q37" s="211">
        <v>0</v>
      </c>
      <c r="R37" s="212" t="s">
        <v>76</v>
      </c>
      <c r="S37" s="225"/>
      <c r="T37" s="226"/>
      <c r="U37" s="214">
        <f t="shared" si="1"/>
        <v>0</v>
      </c>
      <c r="V37" s="214">
        <f t="shared" si="1"/>
        <v>0</v>
      </c>
      <c r="W37" s="207" t="s">
        <v>76</v>
      </c>
      <c r="X37" s="223"/>
      <c r="Y37" s="224"/>
      <c r="Z37" s="211">
        <v>0</v>
      </c>
      <c r="AA37" s="345">
        <v>0</v>
      </c>
    </row>
    <row r="38" spans="1:27" ht="12.75">
      <c r="A38" s="84" t="s">
        <v>105</v>
      </c>
      <c r="B38" s="251" t="s">
        <v>96</v>
      </c>
      <c r="C38" s="231" t="s">
        <v>37</v>
      </c>
      <c r="D38" s="234">
        <v>0</v>
      </c>
      <c r="E38" s="235">
        <v>0</v>
      </c>
      <c r="F38" s="235">
        <v>0</v>
      </c>
      <c r="G38" s="235">
        <v>0</v>
      </c>
      <c r="H38" s="212" t="s">
        <v>76</v>
      </c>
      <c r="I38" s="234">
        <v>0</v>
      </c>
      <c r="J38" s="235">
        <v>0</v>
      </c>
      <c r="K38" s="235">
        <v>0</v>
      </c>
      <c r="L38" s="235">
        <v>0</v>
      </c>
      <c r="M38" s="212" t="s">
        <v>76</v>
      </c>
      <c r="N38" s="234">
        <v>0</v>
      </c>
      <c r="O38" s="235">
        <v>0</v>
      </c>
      <c r="P38" s="235">
        <v>0</v>
      </c>
      <c r="Q38" s="235">
        <v>0</v>
      </c>
      <c r="R38" s="212" t="s">
        <v>76</v>
      </c>
      <c r="S38" s="236">
        <f t="shared" si="0"/>
        <v>0</v>
      </c>
      <c r="T38" s="237">
        <f t="shared" si="1"/>
        <v>0</v>
      </c>
      <c r="U38" s="237">
        <f t="shared" si="1"/>
        <v>0</v>
      </c>
      <c r="V38" s="237">
        <f t="shared" si="1"/>
        <v>0</v>
      </c>
      <c r="W38" s="207" t="s">
        <v>76</v>
      </c>
      <c r="X38" s="234">
        <v>0</v>
      </c>
      <c r="Y38" s="235">
        <v>0</v>
      </c>
      <c r="Z38" s="235">
        <v>0</v>
      </c>
      <c r="AA38" s="346">
        <v>0</v>
      </c>
    </row>
    <row r="39" spans="1:27" ht="12.75">
      <c r="A39" s="162"/>
      <c r="B39" s="163"/>
      <c r="C39" s="218" t="s">
        <v>72</v>
      </c>
      <c r="D39" s="210">
        <v>0</v>
      </c>
      <c r="E39" s="211">
        <v>0</v>
      </c>
      <c r="F39" s="211">
        <v>0</v>
      </c>
      <c r="G39" s="211">
        <v>0</v>
      </c>
      <c r="H39" s="212" t="s">
        <v>76</v>
      </c>
      <c r="I39" s="210">
        <v>0</v>
      </c>
      <c r="J39" s="211">
        <v>0</v>
      </c>
      <c r="K39" s="211">
        <v>0</v>
      </c>
      <c r="L39" s="211">
        <v>0</v>
      </c>
      <c r="M39" s="212" t="s">
        <v>76</v>
      </c>
      <c r="N39" s="210">
        <v>0</v>
      </c>
      <c r="O39" s="211">
        <v>0</v>
      </c>
      <c r="P39" s="211">
        <v>0</v>
      </c>
      <c r="Q39" s="211">
        <v>0</v>
      </c>
      <c r="R39" s="212" t="s">
        <v>76</v>
      </c>
      <c r="S39" s="213">
        <f t="shared" si="0"/>
        <v>0</v>
      </c>
      <c r="T39" s="214">
        <f>E39+J39+O39</f>
        <v>0</v>
      </c>
      <c r="U39" s="214">
        <f t="shared" si="1"/>
        <v>0</v>
      </c>
      <c r="V39" s="214">
        <f t="shared" si="1"/>
        <v>0</v>
      </c>
      <c r="W39" s="207" t="s">
        <v>76</v>
      </c>
      <c r="X39" s="210">
        <v>0</v>
      </c>
      <c r="Y39" s="211">
        <v>0</v>
      </c>
      <c r="Z39" s="211">
        <v>0</v>
      </c>
      <c r="AA39" s="345">
        <v>0</v>
      </c>
    </row>
    <row r="40" spans="1:27" ht="12.75">
      <c r="A40" s="162"/>
      <c r="B40" s="250"/>
      <c r="C40" s="218" t="s">
        <v>20</v>
      </c>
      <c r="D40" s="210">
        <v>0</v>
      </c>
      <c r="E40" s="211">
        <v>0</v>
      </c>
      <c r="F40" s="211">
        <v>0</v>
      </c>
      <c r="G40" s="211">
        <v>0</v>
      </c>
      <c r="H40" s="212" t="s">
        <v>76</v>
      </c>
      <c r="I40" s="210">
        <v>0</v>
      </c>
      <c r="J40" s="211">
        <v>0</v>
      </c>
      <c r="K40" s="211">
        <v>0</v>
      </c>
      <c r="L40" s="211">
        <v>0</v>
      </c>
      <c r="M40" s="212" t="s">
        <v>76</v>
      </c>
      <c r="N40" s="210">
        <v>0</v>
      </c>
      <c r="O40" s="211">
        <v>0</v>
      </c>
      <c r="P40" s="211">
        <v>0</v>
      </c>
      <c r="Q40" s="211">
        <v>0</v>
      </c>
      <c r="R40" s="212" t="s">
        <v>76</v>
      </c>
      <c r="S40" s="213">
        <f t="shared" si="0"/>
        <v>0</v>
      </c>
      <c r="T40" s="214">
        <f t="shared" si="1"/>
        <v>0</v>
      </c>
      <c r="U40" s="214">
        <f t="shared" si="1"/>
        <v>0</v>
      </c>
      <c r="V40" s="214">
        <f t="shared" si="1"/>
        <v>0</v>
      </c>
      <c r="W40" s="207" t="s">
        <v>76</v>
      </c>
      <c r="X40" s="210">
        <v>0</v>
      </c>
      <c r="Y40" s="211">
        <v>0</v>
      </c>
      <c r="Z40" s="211">
        <v>0</v>
      </c>
      <c r="AA40" s="345">
        <v>0</v>
      </c>
    </row>
    <row r="41" spans="1:27" ht="12.75">
      <c r="A41" s="162"/>
      <c r="B41" s="250"/>
      <c r="C41" s="218" t="s">
        <v>21</v>
      </c>
      <c r="D41" s="223"/>
      <c r="E41" s="224"/>
      <c r="F41" s="211">
        <v>0</v>
      </c>
      <c r="G41" s="211">
        <v>0</v>
      </c>
      <c r="H41" s="212" t="s">
        <v>76</v>
      </c>
      <c r="I41" s="223"/>
      <c r="J41" s="224"/>
      <c r="K41" s="211">
        <v>0</v>
      </c>
      <c r="L41" s="211">
        <v>0</v>
      </c>
      <c r="M41" s="212" t="s">
        <v>76</v>
      </c>
      <c r="N41" s="223"/>
      <c r="O41" s="224"/>
      <c r="P41" s="211">
        <v>0</v>
      </c>
      <c r="Q41" s="211">
        <v>0</v>
      </c>
      <c r="R41" s="212" t="s">
        <v>76</v>
      </c>
      <c r="S41" s="225"/>
      <c r="T41" s="226"/>
      <c r="U41" s="214">
        <f t="shared" si="1"/>
        <v>0</v>
      </c>
      <c r="V41" s="214">
        <f t="shared" si="1"/>
        <v>0</v>
      </c>
      <c r="W41" s="207" t="s">
        <v>76</v>
      </c>
      <c r="X41" s="223"/>
      <c r="Y41" s="224"/>
      <c r="Z41" s="211">
        <v>0</v>
      </c>
      <c r="AA41" s="345">
        <v>0</v>
      </c>
    </row>
    <row r="42" spans="1:27" ht="12.75">
      <c r="A42" s="242" t="s">
        <v>106</v>
      </c>
      <c r="B42" s="254"/>
      <c r="C42" s="204" t="s">
        <v>37</v>
      </c>
      <c r="D42" s="244">
        <v>0</v>
      </c>
      <c r="E42" s="245">
        <v>0</v>
      </c>
      <c r="F42" s="245">
        <v>0</v>
      </c>
      <c r="G42" s="245">
        <v>0</v>
      </c>
      <c r="H42" s="212" t="s">
        <v>76</v>
      </c>
      <c r="I42" s="244">
        <v>0</v>
      </c>
      <c r="J42" s="245">
        <v>0</v>
      </c>
      <c r="K42" s="245">
        <v>0</v>
      </c>
      <c r="L42" s="245">
        <v>0</v>
      </c>
      <c r="M42" s="212" t="s">
        <v>76</v>
      </c>
      <c r="N42" s="244">
        <v>0</v>
      </c>
      <c r="O42" s="245">
        <v>0</v>
      </c>
      <c r="P42" s="245">
        <v>0</v>
      </c>
      <c r="Q42" s="245">
        <v>0</v>
      </c>
      <c r="R42" s="212" t="s">
        <v>76</v>
      </c>
      <c r="S42" s="246">
        <f t="shared" si="0"/>
        <v>0</v>
      </c>
      <c r="T42" s="247">
        <f t="shared" si="1"/>
        <v>0</v>
      </c>
      <c r="U42" s="247">
        <f t="shared" si="1"/>
        <v>0</v>
      </c>
      <c r="V42" s="247">
        <f t="shared" si="1"/>
        <v>0</v>
      </c>
      <c r="W42" s="207" t="s">
        <v>76</v>
      </c>
      <c r="X42" s="244">
        <v>0</v>
      </c>
      <c r="Y42" s="245">
        <v>0</v>
      </c>
      <c r="Z42" s="245">
        <v>0</v>
      </c>
      <c r="AA42" s="347">
        <v>0</v>
      </c>
    </row>
    <row r="43" spans="1:27" ht="12.75">
      <c r="A43" s="84" t="s">
        <v>108</v>
      </c>
      <c r="B43" s="163"/>
      <c r="C43" s="218" t="s">
        <v>72</v>
      </c>
      <c r="D43" s="210">
        <v>0</v>
      </c>
      <c r="E43" s="211">
        <v>0</v>
      </c>
      <c r="F43" s="211">
        <v>0</v>
      </c>
      <c r="G43" s="211">
        <v>0</v>
      </c>
      <c r="H43" s="212" t="s">
        <v>76</v>
      </c>
      <c r="I43" s="210">
        <v>0</v>
      </c>
      <c r="J43" s="211">
        <v>0</v>
      </c>
      <c r="K43" s="211">
        <v>0</v>
      </c>
      <c r="L43" s="211">
        <v>0</v>
      </c>
      <c r="M43" s="212" t="s">
        <v>76</v>
      </c>
      <c r="N43" s="210">
        <v>0</v>
      </c>
      <c r="O43" s="211">
        <v>0</v>
      </c>
      <c r="P43" s="211">
        <v>0</v>
      </c>
      <c r="Q43" s="211">
        <v>0</v>
      </c>
      <c r="R43" s="212" t="s">
        <v>76</v>
      </c>
      <c r="S43" s="213">
        <f>D43+I43+N43</f>
        <v>0</v>
      </c>
      <c r="T43" s="214">
        <f t="shared" si="1"/>
        <v>0</v>
      </c>
      <c r="U43" s="214">
        <f>F43+K43+P43</f>
        <v>0</v>
      </c>
      <c r="V43" s="214">
        <f>G43+L43+Q43</f>
        <v>0</v>
      </c>
      <c r="W43" s="207" t="s">
        <v>76</v>
      </c>
      <c r="X43" s="210">
        <v>0</v>
      </c>
      <c r="Y43" s="211">
        <v>0</v>
      </c>
      <c r="Z43" s="211">
        <v>0</v>
      </c>
      <c r="AA43" s="345">
        <v>0</v>
      </c>
    </row>
    <row r="44" spans="1:27" ht="12.75">
      <c r="A44" s="162"/>
      <c r="B44" s="250"/>
      <c r="C44" s="218" t="s">
        <v>20</v>
      </c>
      <c r="D44" s="210">
        <v>0</v>
      </c>
      <c r="E44" s="211">
        <v>0</v>
      </c>
      <c r="F44" s="211">
        <v>0</v>
      </c>
      <c r="G44" s="211">
        <v>0</v>
      </c>
      <c r="H44" s="212" t="s">
        <v>76</v>
      </c>
      <c r="I44" s="210">
        <v>0</v>
      </c>
      <c r="J44" s="211">
        <v>0</v>
      </c>
      <c r="K44" s="211">
        <v>0</v>
      </c>
      <c r="L44" s="211">
        <v>0</v>
      </c>
      <c r="M44" s="212" t="s">
        <v>76</v>
      </c>
      <c r="N44" s="210">
        <v>0</v>
      </c>
      <c r="O44" s="211">
        <v>0</v>
      </c>
      <c r="P44" s="211">
        <v>0</v>
      </c>
      <c r="Q44" s="211">
        <v>0</v>
      </c>
      <c r="R44" s="212" t="s">
        <v>76</v>
      </c>
      <c r="S44" s="213">
        <f t="shared" si="0"/>
        <v>0</v>
      </c>
      <c r="T44" s="214">
        <f t="shared" si="1"/>
        <v>0</v>
      </c>
      <c r="U44" s="214">
        <f t="shared" si="1"/>
        <v>0</v>
      </c>
      <c r="V44" s="214">
        <f t="shared" si="1"/>
        <v>0</v>
      </c>
      <c r="W44" s="207" t="s">
        <v>76</v>
      </c>
      <c r="X44" s="210">
        <v>0</v>
      </c>
      <c r="Y44" s="211">
        <v>0</v>
      </c>
      <c r="Z44" s="211">
        <v>0</v>
      </c>
      <c r="AA44" s="345">
        <v>0</v>
      </c>
    </row>
    <row r="45" spans="1:27" ht="12.75">
      <c r="A45" s="162"/>
      <c r="B45" s="250"/>
      <c r="C45" s="218" t="s">
        <v>21</v>
      </c>
      <c r="D45" s="223"/>
      <c r="E45" s="224"/>
      <c r="F45" s="211">
        <v>0</v>
      </c>
      <c r="G45" s="211">
        <v>0</v>
      </c>
      <c r="H45" s="212" t="s">
        <v>76</v>
      </c>
      <c r="I45" s="223"/>
      <c r="J45" s="224"/>
      <c r="K45" s="211">
        <v>0</v>
      </c>
      <c r="L45" s="211">
        <v>0</v>
      </c>
      <c r="M45" s="212" t="s">
        <v>76</v>
      </c>
      <c r="N45" s="223"/>
      <c r="O45" s="224"/>
      <c r="P45" s="211">
        <v>0</v>
      </c>
      <c r="Q45" s="211">
        <v>0</v>
      </c>
      <c r="R45" s="212" t="s">
        <v>76</v>
      </c>
      <c r="S45" s="225"/>
      <c r="T45" s="226"/>
      <c r="U45" s="214">
        <f t="shared" si="1"/>
        <v>0</v>
      </c>
      <c r="V45" s="214">
        <f t="shared" si="1"/>
        <v>0</v>
      </c>
      <c r="W45" s="207" t="s">
        <v>76</v>
      </c>
      <c r="X45" s="223"/>
      <c r="Y45" s="224"/>
      <c r="Z45" s="211">
        <v>0</v>
      </c>
      <c r="AA45" s="345">
        <v>0</v>
      </c>
    </row>
    <row r="46" spans="1:27" ht="12.75">
      <c r="A46" s="229"/>
      <c r="B46" s="251" t="s">
        <v>96</v>
      </c>
      <c r="C46" s="231" t="s">
        <v>37</v>
      </c>
      <c r="D46" s="234">
        <v>0</v>
      </c>
      <c r="E46" s="235">
        <v>0</v>
      </c>
      <c r="F46" s="235">
        <v>0</v>
      </c>
      <c r="G46" s="235">
        <v>0</v>
      </c>
      <c r="H46" s="212" t="s">
        <v>76</v>
      </c>
      <c r="I46" s="234">
        <v>0</v>
      </c>
      <c r="J46" s="235">
        <v>0</v>
      </c>
      <c r="K46" s="235">
        <v>0</v>
      </c>
      <c r="L46" s="235">
        <v>0</v>
      </c>
      <c r="M46" s="212" t="s">
        <v>76</v>
      </c>
      <c r="N46" s="234">
        <v>0</v>
      </c>
      <c r="O46" s="235">
        <v>0</v>
      </c>
      <c r="P46" s="235">
        <v>0</v>
      </c>
      <c r="Q46" s="235">
        <v>0</v>
      </c>
      <c r="R46" s="212" t="s">
        <v>76</v>
      </c>
      <c r="S46" s="236">
        <f t="shared" si="0"/>
        <v>0</v>
      </c>
      <c r="T46" s="237">
        <f t="shared" si="1"/>
        <v>0</v>
      </c>
      <c r="U46" s="237">
        <f t="shared" si="1"/>
        <v>0</v>
      </c>
      <c r="V46" s="237">
        <f t="shared" si="1"/>
        <v>0</v>
      </c>
      <c r="W46" s="207" t="s">
        <v>76</v>
      </c>
      <c r="X46" s="234">
        <v>0</v>
      </c>
      <c r="Y46" s="235">
        <v>0</v>
      </c>
      <c r="Z46" s="235">
        <v>0</v>
      </c>
      <c r="AA46" s="346">
        <v>0</v>
      </c>
    </row>
    <row r="47" spans="1:27" ht="12.75">
      <c r="A47" s="162"/>
      <c r="B47" s="163"/>
      <c r="C47" s="218" t="s">
        <v>72</v>
      </c>
      <c r="D47" s="210">
        <v>0</v>
      </c>
      <c r="E47" s="211">
        <v>0</v>
      </c>
      <c r="F47" s="211">
        <v>0</v>
      </c>
      <c r="G47" s="211">
        <v>0</v>
      </c>
      <c r="H47" s="212" t="s">
        <v>76</v>
      </c>
      <c r="I47" s="210">
        <v>0</v>
      </c>
      <c r="J47" s="211">
        <v>0</v>
      </c>
      <c r="K47" s="211">
        <v>0</v>
      </c>
      <c r="L47" s="211">
        <v>0</v>
      </c>
      <c r="M47" s="212" t="s">
        <v>76</v>
      </c>
      <c r="N47" s="210">
        <v>0</v>
      </c>
      <c r="O47" s="211">
        <v>0</v>
      </c>
      <c r="P47" s="211">
        <v>0</v>
      </c>
      <c r="Q47" s="211">
        <v>0</v>
      </c>
      <c r="R47" s="212" t="s">
        <v>76</v>
      </c>
      <c r="S47" s="213">
        <f t="shared" si="0"/>
        <v>0</v>
      </c>
      <c r="T47" s="214">
        <f>E47+J47+O47</f>
        <v>0</v>
      </c>
      <c r="U47" s="214">
        <f t="shared" si="1"/>
        <v>0</v>
      </c>
      <c r="V47" s="214">
        <f t="shared" si="1"/>
        <v>0</v>
      </c>
      <c r="W47" s="207" t="s">
        <v>76</v>
      </c>
      <c r="X47" s="210">
        <v>0</v>
      </c>
      <c r="Y47" s="211">
        <v>0</v>
      </c>
      <c r="Z47" s="211">
        <v>0</v>
      </c>
      <c r="AA47" s="345">
        <v>0</v>
      </c>
    </row>
    <row r="48" spans="1:27" ht="12.75">
      <c r="A48" s="162"/>
      <c r="B48" s="250"/>
      <c r="C48" s="218" t="s">
        <v>20</v>
      </c>
      <c r="D48" s="210">
        <v>0</v>
      </c>
      <c r="E48" s="211">
        <v>0</v>
      </c>
      <c r="F48" s="211">
        <v>0</v>
      </c>
      <c r="G48" s="211">
        <v>0</v>
      </c>
      <c r="H48" s="212" t="s">
        <v>76</v>
      </c>
      <c r="I48" s="210">
        <v>0</v>
      </c>
      <c r="J48" s="211">
        <v>0</v>
      </c>
      <c r="K48" s="211">
        <v>0</v>
      </c>
      <c r="L48" s="211">
        <v>0</v>
      </c>
      <c r="M48" s="212" t="s">
        <v>76</v>
      </c>
      <c r="N48" s="210">
        <v>0</v>
      </c>
      <c r="O48" s="211">
        <v>0</v>
      </c>
      <c r="P48" s="211">
        <v>0</v>
      </c>
      <c r="Q48" s="211">
        <v>0</v>
      </c>
      <c r="R48" s="212" t="s">
        <v>76</v>
      </c>
      <c r="S48" s="213">
        <f t="shared" si="0"/>
        <v>0</v>
      </c>
      <c r="T48" s="214">
        <f t="shared" si="1"/>
        <v>0</v>
      </c>
      <c r="U48" s="214">
        <f t="shared" si="1"/>
        <v>0</v>
      </c>
      <c r="V48" s="214">
        <f t="shared" si="1"/>
        <v>0</v>
      </c>
      <c r="W48" s="207" t="s">
        <v>76</v>
      </c>
      <c r="X48" s="210">
        <v>0</v>
      </c>
      <c r="Y48" s="211">
        <v>0</v>
      </c>
      <c r="Z48" s="211">
        <v>0</v>
      </c>
      <c r="AA48" s="345">
        <v>0</v>
      </c>
    </row>
    <row r="49" spans="1:27" ht="12.75">
      <c r="A49" s="162"/>
      <c r="B49" s="250"/>
      <c r="C49" s="218" t="s">
        <v>21</v>
      </c>
      <c r="D49" s="223"/>
      <c r="E49" s="224"/>
      <c r="F49" s="211">
        <v>0</v>
      </c>
      <c r="G49" s="211">
        <v>0</v>
      </c>
      <c r="H49" s="212" t="s">
        <v>76</v>
      </c>
      <c r="I49" s="223"/>
      <c r="J49" s="224"/>
      <c r="K49" s="211">
        <v>0</v>
      </c>
      <c r="L49" s="211">
        <v>0</v>
      </c>
      <c r="M49" s="212" t="s">
        <v>76</v>
      </c>
      <c r="N49" s="223"/>
      <c r="O49" s="224"/>
      <c r="P49" s="211">
        <v>0</v>
      </c>
      <c r="Q49" s="211">
        <v>0</v>
      </c>
      <c r="R49" s="212" t="s">
        <v>76</v>
      </c>
      <c r="S49" s="225"/>
      <c r="T49" s="226"/>
      <c r="U49" s="214">
        <f t="shared" si="1"/>
        <v>0</v>
      </c>
      <c r="V49" s="214">
        <f t="shared" si="1"/>
        <v>0</v>
      </c>
      <c r="W49" s="207" t="s">
        <v>76</v>
      </c>
      <c r="X49" s="223"/>
      <c r="Y49" s="224"/>
      <c r="Z49" s="211">
        <v>0</v>
      </c>
      <c r="AA49" s="345">
        <v>0</v>
      </c>
    </row>
    <row r="50" spans="1:27" ht="12.75">
      <c r="A50" s="242" t="s">
        <v>109</v>
      </c>
      <c r="B50" s="254"/>
      <c r="C50" s="204" t="s">
        <v>37</v>
      </c>
      <c r="D50" s="244">
        <v>0</v>
      </c>
      <c r="E50" s="245">
        <v>0</v>
      </c>
      <c r="F50" s="245">
        <v>0</v>
      </c>
      <c r="G50" s="245">
        <v>0</v>
      </c>
      <c r="H50" s="212" t="s">
        <v>76</v>
      </c>
      <c r="I50" s="244">
        <v>0</v>
      </c>
      <c r="J50" s="245">
        <v>0</v>
      </c>
      <c r="K50" s="245">
        <v>0</v>
      </c>
      <c r="L50" s="245">
        <v>0</v>
      </c>
      <c r="M50" s="212" t="s">
        <v>76</v>
      </c>
      <c r="N50" s="244">
        <v>0</v>
      </c>
      <c r="O50" s="245">
        <v>0</v>
      </c>
      <c r="P50" s="245">
        <v>0</v>
      </c>
      <c r="Q50" s="245">
        <v>0</v>
      </c>
      <c r="R50" s="212" t="s">
        <v>76</v>
      </c>
      <c r="S50" s="246">
        <f t="shared" si="0"/>
        <v>0</v>
      </c>
      <c r="T50" s="247">
        <f t="shared" si="1"/>
        <v>0</v>
      </c>
      <c r="U50" s="247">
        <f t="shared" si="1"/>
        <v>0</v>
      </c>
      <c r="V50" s="247">
        <f t="shared" si="1"/>
        <v>0</v>
      </c>
      <c r="W50" s="207" t="s">
        <v>76</v>
      </c>
      <c r="X50" s="244">
        <v>0</v>
      </c>
      <c r="Y50" s="245">
        <v>0</v>
      </c>
      <c r="Z50" s="245">
        <v>0</v>
      </c>
      <c r="AA50" s="347">
        <v>0</v>
      </c>
    </row>
    <row r="51" spans="1:27" ht="12.75">
      <c r="A51" s="162"/>
      <c r="B51" s="163"/>
      <c r="C51" s="218" t="s">
        <v>72</v>
      </c>
      <c r="D51" s="210">
        <v>0</v>
      </c>
      <c r="E51" s="211">
        <v>0</v>
      </c>
      <c r="F51" s="211">
        <v>0</v>
      </c>
      <c r="G51" s="211">
        <v>0</v>
      </c>
      <c r="H51" s="212" t="s">
        <v>76</v>
      </c>
      <c r="I51" s="210">
        <v>0</v>
      </c>
      <c r="J51" s="211">
        <v>0</v>
      </c>
      <c r="K51" s="211">
        <v>0</v>
      </c>
      <c r="L51" s="211">
        <v>0</v>
      </c>
      <c r="M51" s="212" t="s">
        <v>76</v>
      </c>
      <c r="N51" s="210">
        <v>0</v>
      </c>
      <c r="O51" s="211">
        <v>0</v>
      </c>
      <c r="P51" s="211">
        <v>0</v>
      </c>
      <c r="Q51" s="211">
        <v>0</v>
      </c>
      <c r="R51" s="212" t="s">
        <v>76</v>
      </c>
      <c r="S51" s="213">
        <f>D51+I51+N51</f>
        <v>0</v>
      </c>
      <c r="T51" s="214">
        <f t="shared" si="1"/>
        <v>0</v>
      </c>
      <c r="U51" s="214">
        <f>F51+K51+P51</f>
        <v>0</v>
      </c>
      <c r="V51" s="214">
        <f>G51+L51+Q51</f>
        <v>0</v>
      </c>
      <c r="W51" s="207" t="s">
        <v>76</v>
      </c>
      <c r="X51" s="210">
        <v>0</v>
      </c>
      <c r="Y51" s="211">
        <v>0</v>
      </c>
      <c r="Z51" s="211">
        <v>0</v>
      </c>
      <c r="AA51" s="345">
        <v>0</v>
      </c>
    </row>
    <row r="52" spans="1:27" ht="12.75">
      <c r="A52" s="162"/>
      <c r="B52" s="250"/>
      <c r="C52" s="218" t="s">
        <v>20</v>
      </c>
      <c r="D52" s="210">
        <v>0</v>
      </c>
      <c r="E52" s="211">
        <v>0</v>
      </c>
      <c r="F52" s="211">
        <v>0</v>
      </c>
      <c r="G52" s="211">
        <v>0</v>
      </c>
      <c r="H52" s="212" t="s">
        <v>76</v>
      </c>
      <c r="I52" s="210">
        <v>0</v>
      </c>
      <c r="J52" s="211">
        <v>0</v>
      </c>
      <c r="K52" s="211">
        <v>0</v>
      </c>
      <c r="L52" s="211">
        <v>0</v>
      </c>
      <c r="M52" s="212" t="s">
        <v>76</v>
      </c>
      <c r="N52" s="210">
        <v>0</v>
      </c>
      <c r="O52" s="211">
        <v>0</v>
      </c>
      <c r="P52" s="211">
        <v>0</v>
      </c>
      <c r="Q52" s="211">
        <v>0</v>
      </c>
      <c r="R52" s="212" t="s">
        <v>76</v>
      </c>
      <c r="S52" s="213">
        <f t="shared" si="0"/>
        <v>0</v>
      </c>
      <c r="T52" s="214">
        <f t="shared" si="1"/>
        <v>0</v>
      </c>
      <c r="U52" s="214">
        <f t="shared" si="1"/>
        <v>0</v>
      </c>
      <c r="V52" s="214">
        <f t="shared" si="1"/>
        <v>0</v>
      </c>
      <c r="W52" s="207" t="s">
        <v>76</v>
      </c>
      <c r="X52" s="210">
        <v>0</v>
      </c>
      <c r="Y52" s="211">
        <v>0</v>
      </c>
      <c r="Z52" s="211">
        <v>0</v>
      </c>
      <c r="AA52" s="345">
        <v>0</v>
      </c>
    </row>
    <row r="53" spans="1:27" ht="12.75">
      <c r="A53" s="162"/>
      <c r="B53" s="250"/>
      <c r="C53" s="218" t="s">
        <v>21</v>
      </c>
      <c r="D53" s="223"/>
      <c r="E53" s="224"/>
      <c r="F53" s="211">
        <v>0</v>
      </c>
      <c r="G53" s="211">
        <v>0</v>
      </c>
      <c r="H53" s="212" t="s">
        <v>76</v>
      </c>
      <c r="I53" s="223"/>
      <c r="J53" s="224"/>
      <c r="K53" s="211">
        <v>0</v>
      </c>
      <c r="L53" s="211">
        <v>0</v>
      </c>
      <c r="M53" s="212" t="s">
        <v>76</v>
      </c>
      <c r="N53" s="223"/>
      <c r="O53" s="224"/>
      <c r="P53" s="211">
        <v>0</v>
      </c>
      <c r="Q53" s="211">
        <v>0</v>
      </c>
      <c r="R53" s="212" t="s">
        <v>76</v>
      </c>
      <c r="S53" s="225"/>
      <c r="T53" s="226"/>
      <c r="U53" s="214">
        <f t="shared" si="1"/>
        <v>0</v>
      </c>
      <c r="V53" s="214">
        <f t="shared" si="1"/>
        <v>0</v>
      </c>
      <c r="W53" s="207" t="s">
        <v>76</v>
      </c>
      <c r="X53" s="223"/>
      <c r="Y53" s="224"/>
      <c r="Z53" s="211">
        <v>0</v>
      </c>
      <c r="AA53" s="345">
        <v>0</v>
      </c>
    </row>
    <row r="54" spans="1:27" ht="12.75">
      <c r="A54" s="162"/>
      <c r="B54" s="251" t="s">
        <v>96</v>
      </c>
      <c r="C54" s="231" t="s">
        <v>37</v>
      </c>
      <c r="D54" s="234">
        <v>0</v>
      </c>
      <c r="E54" s="235">
        <v>0</v>
      </c>
      <c r="F54" s="235">
        <v>0</v>
      </c>
      <c r="G54" s="235">
        <v>0</v>
      </c>
      <c r="H54" s="212" t="s">
        <v>76</v>
      </c>
      <c r="I54" s="234">
        <v>0</v>
      </c>
      <c r="J54" s="235">
        <v>0</v>
      </c>
      <c r="K54" s="235">
        <v>0</v>
      </c>
      <c r="L54" s="235">
        <v>0</v>
      </c>
      <c r="M54" s="212" t="s">
        <v>76</v>
      </c>
      <c r="N54" s="234">
        <v>0</v>
      </c>
      <c r="O54" s="235">
        <v>0</v>
      </c>
      <c r="P54" s="235">
        <v>0</v>
      </c>
      <c r="Q54" s="235">
        <v>0</v>
      </c>
      <c r="R54" s="212" t="s">
        <v>76</v>
      </c>
      <c r="S54" s="236">
        <f t="shared" si="0"/>
        <v>0</v>
      </c>
      <c r="T54" s="237">
        <f t="shared" si="1"/>
        <v>0</v>
      </c>
      <c r="U54" s="237">
        <f t="shared" si="1"/>
        <v>0</v>
      </c>
      <c r="V54" s="237">
        <f t="shared" si="1"/>
        <v>0</v>
      </c>
      <c r="W54" s="207" t="s">
        <v>76</v>
      </c>
      <c r="X54" s="234">
        <v>0</v>
      </c>
      <c r="Y54" s="235">
        <v>0</v>
      </c>
      <c r="Z54" s="235">
        <v>0</v>
      </c>
      <c r="AA54" s="346">
        <v>0</v>
      </c>
    </row>
    <row r="55" spans="1:27" ht="12.75">
      <c r="A55" s="162"/>
      <c r="B55" s="163"/>
      <c r="C55" s="218" t="s">
        <v>72</v>
      </c>
      <c r="D55" s="210">
        <v>0</v>
      </c>
      <c r="E55" s="211">
        <v>0</v>
      </c>
      <c r="F55" s="211">
        <v>0</v>
      </c>
      <c r="G55" s="211">
        <v>0</v>
      </c>
      <c r="H55" s="212" t="s">
        <v>76</v>
      </c>
      <c r="I55" s="210">
        <v>0</v>
      </c>
      <c r="J55" s="211">
        <v>0</v>
      </c>
      <c r="K55" s="211">
        <v>0</v>
      </c>
      <c r="L55" s="211">
        <v>0</v>
      </c>
      <c r="M55" s="212" t="s">
        <v>76</v>
      </c>
      <c r="N55" s="210">
        <v>0</v>
      </c>
      <c r="O55" s="211">
        <v>0</v>
      </c>
      <c r="P55" s="211">
        <v>0</v>
      </c>
      <c r="Q55" s="211">
        <v>0</v>
      </c>
      <c r="R55" s="212" t="s">
        <v>76</v>
      </c>
      <c r="S55" s="213">
        <f t="shared" si="0"/>
        <v>0</v>
      </c>
      <c r="T55" s="214">
        <f>E55+J55+O55</f>
        <v>0</v>
      </c>
      <c r="U55" s="214">
        <f t="shared" si="1"/>
        <v>0</v>
      </c>
      <c r="V55" s="214">
        <f t="shared" si="1"/>
        <v>0</v>
      </c>
      <c r="W55" s="207" t="s">
        <v>76</v>
      </c>
      <c r="X55" s="210">
        <v>0</v>
      </c>
      <c r="Y55" s="211">
        <v>0</v>
      </c>
      <c r="Z55" s="211">
        <v>0</v>
      </c>
      <c r="AA55" s="345">
        <v>0</v>
      </c>
    </row>
    <row r="56" spans="1:27" ht="12.75">
      <c r="A56" s="162"/>
      <c r="B56" s="250"/>
      <c r="C56" s="218" t="s">
        <v>20</v>
      </c>
      <c r="D56" s="210">
        <v>0</v>
      </c>
      <c r="E56" s="211">
        <v>0</v>
      </c>
      <c r="F56" s="211">
        <v>0</v>
      </c>
      <c r="G56" s="211">
        <v>0</v>
      </c>
      <c r="H56" s="212" t="s">
        <v>76</v>
      </c>
      <c r="I56" s="210">
        <v>0</v>
      </c>
      <c r="J56" s="211">
        <v>0</v>
      </c>
      <c r="K56" s="211">
        <v>0</v>
      </c>
      <c r="L56" s="211">
        <v>0</v>
      </c>
      <c r="M56" s="212" t="s">
        <v>76</v>
      </c>
      <c r="N56" s="210">
        <v>0</v>
      </c>
      <c r="O56" s="211">
        <v>0</v>
      </c>
      <c r="P56" s="211">
        <v>0</v>
      </c>
      <c r="Q56" s="211">
        <v>0</v>
      </c>
      <c r="R56" s="212" t="s">
        <v>76</v>
      </c>
      <c r="S56" s="213">
        <f t="shared" si="0"/>
        <v>0</v>
      </c>
      <c r="T56" s="214">
        <f t="shared" si="1"/>
        <v>0</v>
      </c>
      <c r="U56" s="214">
        <f t="shared" si="1"/>
        <v>0</v>
      </c>
      <c r="V56" s="214">
        <f t="shared" si="1"/>
        <v>0</v>
      </c>
      <c r="W56" s="207" t="s">
        <v>76</v>
      </c>
      <c r="X56" s="210">
        <v>0</v>
      </c>
      <c r="Y56" s="211">
        <v>0</v>
      </c>
      <c r="Z56" s="211">
        <v>0</v>
      </c>
      <c r="AA56" s="345">
        <v>0</v>
      </c>
    </row>
    <row r="57" spans="1:27" ht="12.75">
      <c r="A57" s="162"/>
      <c r="B57" s="250"/>
      <c r="C57" s="218" t="s">
        <v>21</v>
      </c>
      <c r="D57" s="223"/>
      <c r="E57" s="224"/>
      <c r="F57" s="211">
        <v>0</v>
      </c>
      <c r="G57" s="211">
        <v>0</v>
      </c>
      <c r="H57" s="212" t="s">
        <v>76</v>
      </c>
      <c r="I57" s="223"/>
      <c r="J57" s="224"/>
      <c r="K57" s="211">
        <v>0</v>
      </c>
      <c r="L57" s="211">
        <v>0</v>
      </c>
      <c r="M57" s="212" t="s">
        <v>76</v>
      </c>
      <c r="N57" s="223"/>
      <c r="O57" s="224"/>
      <c r="P57" s="211">
        <v>0</v>
      </c>
      <c r="Q57" s="211">
        <v>0</v>
      </c>
      <c r="R57" s="212" t="s">
        <v>76</v>
      </c>
      <c r="S57" s="225"/>
      <c r="T57" s="226"/>
      <c r="U57" s="214">
        <f aca="true" t="shared" si="2" ref="U57:V59">F57+K57+P57</f>
        <v>0</v>
      </c>
      <c r="V57" s="214">
        <f t="shared" si="2"/>
        <v>0</v>
      </c>
      <c r="W57" s="207" t="s">
        <v>76</v>
      </c>
      <c r="X57" s="223"/>
      <c r="Y57" s="224"/>
      <c r="Z57" s="211">
        <v>0</v>
      </c>
      <c r="AA57" s="345">
        <v>0</v>
      </c>
    </row>
    <row r="58" spans="1:27" ht="12.75">
      <c r="A58" s="242" t="s">
        <v>110</v>
      </c>
      <c r="B58" s="254"/>
      <c r="C58" s="204" t="s">
        <v>72</v>
      </c>
      <c r="D58" s="256"/>
      <c r="E58" s="257"/>
      <c r="F58" s="245">
        <v>0</v>
      </c>
      <c r="G58" s="245">
        <v>0</v>
      </c>
      <c r="H58" s="212" t="s">
        <v>76</v>
      </c>
      <c r="I58" s="256"/>
      <c r="J58" s="257"/>
      <c r="K58" s="245">
        <v>0</v>
      </c>
      <c r="L58" s="245">
        <v>0</v>
      </c>
      <c r="M58" s="212" t="s">
        <v>76</v>
      </c>
      <c r="N58" s="256"/>
      <c r="O58" s="257"/>
      <c r="P58" s="245">
        <v>0</v>
      </c>
      <c r="Q58" s="245">
        <v>0</v>
      </c>
      <c r="R58" s="212" t="s">
        <v>76</v>
      </c>
      <c r="S58" s="256"/>
      <c r="T58" s="257"/>
      <c r="U58" s="247">
        <f t="shared" si="2"/>
        <v>0</v>
      </c>
      <c r="V58" s="247">
        <f t="shared" si="2"/>
        <v>0</v>
      </c>
      <c r="W58" s="207" t="s">
        <v>76</v>
      </c>
      <c r="X58" s="256"/>
      <c r="Y58" s="257"/>
      <c r="Z58" s="245">
        <v>0</v>
      </c>
      <c r="AA58" s="347">
        <v>0</v>
      </c>
    </row>
    <row r="59" spans="1:27" ht="12.75">
      <c r="A59" s="258"/>
      <c r="B59" s="42"/>
      <c r="C59" s="218" t="s">
        <v>20</v>
      </c>
      <c r="D59" s="265"/>
      <c r="E59" s="266"/>
      <c r="F59" s="267">
        <v>0</v>
      </c>
      <c r="G59" s="267">
        <v>0</v>
      </c>
      <c r="H59" s="348" t="s">
        <v>76</v>
      </c>
      <c r="I59" s="265"/>
      <c r="J59" s="266"/>
      <c r="K59" s="267">
        <v>0</v>
      </c>
      <c r="L59" s="267">
        <v>0</v>
      </c>
      <c r="M59" s="348" t="s">
        <v>76</v>
      </c>
      <c r="N59" s="265"/>
      <c r="O59" s="266"/>
      <c r="P59" s="267">
        <v>0</v>
      </c>
      <c r="Q59" s="267">
        <v>0</v>
      </c>
      <c r="R59" s="348" t="s">
        <v>76</v>
      </c>
      <c r="S59" s="265"/>
      <c r="T59" s="266"/>
      <c r="U59" s="240">
        <f t="shared" si="2"/>
        <v>0</v>
      </c>
      <c r="V59" s="240">
        <f t="shared" si="2"/>
        <v>0</v>
      </c>
      <c r="W59" s="349" t="s">
        <v>76</v>
      </c>
      <c r="X59" s="265"/>
      <c r="Y59" s="266"/>
      <c r="Z59" s="267">
        <v>0</v>
      </c>
      <c r="AA59" s="350">
        <v>0</v>
      </c>
    </row>
    <row r="60" spans="1:27" ht="12.75">
      <c r="A60" s="242" t="s">
        <v>111</v>
      </c>
      <c r="B60" s="254"/>
      <c r="C60" s="204" t="s">
        <v>37</v>
      </c>
      <c r="D60" s="259"/>
      <c r="E60" s="260"/>
      <c r="F60" s="211">
        <v>0</v>
      </c>
      <c r="G60" s="211">
        <v>0</v>
      </c>
      <c r="H60" s="212" t="s">
        <v>76</v>
      </c>
      <c r="I60" s="259"/>
      <c r="J60" s="260"/>
      <c r="K60" s="211">
        <v>0</v>
      </c>
      <c r="L60" s="211">
        <v>0</v>
      </c>
      <c r="M60" s="212" t="s">
        <v>76</v>
      </c>
      <c r="N60" s="259"/>
      <c r="O60" s="260"/>
      <c r="P60" s="211">
        <v>0</v>
      </c>
      <c r="Q60" s="211">
        <v>0</v>
      </c>
      <c r="R60" s="212" t="s">
        <v>76</v>
      </c>
      <c r="S60" s="259"/>
      <c r="T60" s="260"/>
      <c r="U60" s="214">
        <f aca="true" t="shared" si="3" ref="U60:V67">F60+K60+P60</f>
        <v>0</v>
      </c>
      <c r="V60" s="214">
        <f t="shared" si="3"/>
        <v>0</v>
      </c>
      <c r="W60" s="207" t="s">
        <v>76</v>
      </c>
      <c r="X60" s="259"/>
      <c r="Y60" s="260"/>
      <c r="Z60" s="211">
        <v>0</v>
      </c>
      <c r="AA60" s="345">
        <v>0</v>
      </c>
    </row>
    <row r="61" spans="1:27" ht="12.75">
      <c r="A61" s="162"/>
      <c r="B61" s="163"/>
      <c r="C61" s="218" t="s">
        <v>72</v>
      </c>
      <c r="D61" s="225"/>
      <c r="E61" s="226"/>
      <c r="F61" s="211">
        <v>0</v>
      </c>
      <c r="G61" s="211">
        <v>0</v>
      </c>
      <c r="H61" s="212" t="s">
        <v>76</v>
      </c>
      <c r="I61" s="225"/>
      <c r="J61" s="226"/>
      <c r="K61" s="211">
        <v>0</v>
      </c>
      <c r="L61" s="211">
        <v>0</v>
      </c>
      <c r="M61" s="212" t="s">
        <v>76</v>
      </c>
      <c r="N61" s="225"/>
      <c r="O61" s="226"/>
      <c r="P61" s="211">
        <v>0</v>
      </c>
      <c r="Q61" s="211">
        <v>0</v>
      </c>
      <c r="R61" s="212" t="s">
        <v>76</v>
      </c>
      <c r="S61" s="225"/>
      <c r="T61" s="226"/>
      <c r="U61" s="214">
        <f t="shared" si="3"/>
        <v>0</v>
      </c>
      <c r="V61" s="214">
        <f t="shared" si="3"/>
        <v>0</v>
      </c>
      <c r="W61" s="207" t="s">
        <v>76</v>
      </c>
      <c r="X61" s="225"/>
      <c r="Y61" s="226"/>
      <c r="Z61" s="211">
        <v>0</v>
      </c>
      <c r="AA61" s="345">
        <v>0</v>
      </c>
    </row>
    <row r="62" spans="1:27" ht="12.75">
      <c r="A62" s="162"/>
      <c r="B62" s="250"/>
      <c r="C62" s="218" t="s">
        <v>20</v>
      </c>
      <c r="D62" s="259"/>
      <c r="E62" s="260"/>
      <c r="F62" s="211">
        <v>0</v>
      </c>
      <c r="G62" s="211">
        <v>0</v>
      </c>
      <c r="H62" s="212" t="s">
        <v>76</v>
      </c>
      <c r="I62" s="259"/>
      <c r="J62" s="260"/>
      <c r="K62" s="211">
        <v>0</v>
      </c>
      <c r="L62" s="211">
        <v>0</v>
      </c>
      <c r="M62" s="212" t="s">
        <v>76</v>
      </c>
      <c r="N62" s="259"/>
      <c r="O62" s="260"/>
      <c r="P62" s="211">
        <v>0</v>
      </c>
      <c r="Q62" s="211">
        <v>0</v>
      </c>
      <c r="R62" s="212" t="s">
        <v>76</v>
      </c>
      <c r="S62" s="259"/>
      <c r="T62" s="260"/>
      <c r="U62" s="214">
        <f t="shared" si="3"/>
        <v>0</v>
      </c>
      <c r="V62" s="214">
        <f t="shared" si="3"/>
        <v>0</v>
      </c>
      <c r="W62" s="207" t="s">
        <v>76</v>
      </c>
      <c r="X62" s="259"/>
      <c r="Y62" s="260"/>
      <c r="Z62" s="211">
        <v>0</v>
      </c>
      <c r="AA62" s="345">
        <v>0</v>
      </c>
    </row>
    <row r="63" spans="1:27" ht="12.75">
      <c r="A63" s="162"/>
      <c r="B63" s="250"/>
      <c r="C63" s="218" t="s">
        <v>21</v>
      </c>
      <c r="D63" s="259"/>
      <c r="E63" s="260"/>
      <c r="F63" s="211">
        <v>0</v>
      </c>
      <c r="G63" s="211">
        <v>0</v>
      </c>
      <c r="H63" s="212" t="s">
        <v>76</v>
      </c>
      <c r="I63" s="259"/>
      <c r="J63" s="260"/>
      <c r="K63" s="211">
        <v>0</v>
      </c>
      <c r="L63" s="211">
        <v>0</v>
      </c>
      <c r="M63" s="212" t="s">
        <v>76</v>
      </c>
      <c r="N63" s="259"/>
      <c r="O63" s="260"/>
      <c r="P63" s="211">
        <v>0</v>
      </c>
      <c r="Q63" s="211">
        <v>0</v>
      </c>
      <c r="R63" s="212" t="s">
        <v>76</v>
      </c>
      <c r="S63" s="259"/>
      <c r="T63" s="260"/>
      <c r="U63" s="214">
        <f t="shared" si="3"/>
        <v>0</v>
      </c>
      <c r="V63" s="214">
        <f t="shared" si="3"/>
        <v>0</v>
      </c>
      <c r="W63" s="207" t="s">
        <v>76</v>
      </c>
      <c r="X63" s="259"/>
      <c r="Y63" s="260"/>
      <c r="Z63" s="211">
        <v>0</v>
      </c>
      <c r="AA63" s="345">
        <v>0</v>
      </c>
    </row>
    <row r="64" spans="1:27" ht="12.75">
      <c r="A64" s="229"/>
      <c r="B64" s="251" t="s">
        <v>96</v>
      </c>
      <c r="C64" s="231" t="s">
        <v>37</v>
      </c>
      <c r="D64" s="261"/>
      <c r="E64" s="262"/>
      <c r="F64" s="235">
        <v>0</v>
      </c>
      <c r="G64" s="235">
        <v>0</v>
      </c>
      <c r="H64" s="212" t="s">
        <v>76</v>
      </c>
      <c r="I64" s="261"/>
      <c r="J64" s="262"/>
      <c r="K64" s="235">
        <v>0</v>
      </c>
      <c r="L64" s="235">
        <v>0</v>
      </c>
      <c r="M64" s="212" t="s">
        <v>76</v>
      </c>
      <c r="N64" s="261"/>
      <c r="O64" s="262"/>
      <c r="P64" s="235">
        <v>0</v>
      </c>
      <c r="Q64" s="235">
        <v>0</v>
      </c>
      <c r="R64" s="212" t="s">
        <v>76</v>
      </c>
      <c r="S64" s="261"/>
      <c r="T64" s="262"/>
      <c r="U64" s="237">
        <f t="shared" si="3"/>
        <v>0</v>
      </c>
      <c r="V64" s="237">
        <f t="shared" si="3"/>
        <v>0</v>
      </c>
      <c r="W64" s="207" t="s">
        <v>76</v>
      </c>
      <c r="X64" s="261"/>
      <c r="Y64" s="262"/>
      <c r="Z64" s="235">
        <v>0</v>
      </c>
      <c r="AA64" s="346">
        <v>0</v>
      </c>
    </row>
    <row r="65" spans="1:27" ht="12.75">
      <c r="A65" s="162"/>
      <c r="B65" s="163"/>
      <c r="C65" s="218" t="s">
        <v>72</v>
      </c>
      <c r="D65" s="225"/>
      <c r="E65" s="226"/>
      <c r="F65" s="211">
        <v>0</v>
      </c>
      <c r="G65" s="211">
        <v>0</v>
      </c>
      <c r="H65" s="212" t="s">
        <v>76</v>
      </c>
      <c r="I65" s="225"/>
      <c r="J65" s="226"/>
      <c r="K65" s="211">
        <v>0</v>
      </c>
      <c r="L65" s="211">
        <v>0</v>
      </c>
      <c r="M65" s="212" t="s">
        <v>76</v>
      </c>
      <c r="N65" s="225"/>
      <c r="O65" s="226"/>
      <c r="P65" s="211">
        <v>0</v>
      </c>
      <c r="Q65" s="211">
        <v>0</v>
      </c>
      <c r="R65" s="212" t="s">
        <v>76</v>
      </c>
      <c r="S65" s="225"/>
      <c r="T65" s="226"/>
      <c r="U65" s="214">
        <f>F65+K65+P65</f>
        <v>0</v>
      </c>
      <c r="V65" s="214">
        <f>G65+L65+Q65</f>
        <v>0</v>
      </c>
      <c r="W65" s="207" t="s">
        <v>76</v>
      </c>
      <c r="X65" s="225"/>
      <c r="Y65" s="226"/>
      <c r="Z65" s="211">
        <v>0</v>
      </c>
      <c r="AA65" s="345">
        <v>0</v>
      </c>
    </row>
    <row r="66" spans="1:27" ht="12.75">
      <c r="A66" s="162"/>
      <c r="B66" s="163"/>
      <c r="C66" s="218" t="s">
        <v>20</v>
      </c>
      <c r="D66" s="259"/>
      <c r="E66" s="260"/>
      <c r="F66" s="211">
        <v>0</v>
      </c>
      <c r="G66" s="211">
        <v>0</v>
      </c>
      <c r="H66" s="212" t="s">
        <v>76</v>
      </c>
      <c r="I66" s="259"/>
      <c r="J66" s="260"/>
      <c r="K66" s="211">
        <v>0</v>
      </c>
      <c r="L66" s="211">
        <v>0</v>
      </c>
      <c r="M66" s="212" t="s">
        <v>76</v>
      </c>
      <c r="N66" s="259"/>
      <c r="O66" s="260"/>
      <c r="P66" s="211">
        <v>0</v>
      </c>
      <c r="Q66" s="211">
        <v>0</v>
      </c>
      <c r="R66" s="212" t="s">
        <v>76</v>
      </c>
      <c r="S66" s="259"/>
      <c r="T66" s="260"/>
      <c r="U66" s="214">
        <f t="shared" si="3"/>
        <v>0</v>
      </c>
      <c r="V66" s="214">
        <f t="shared" si="3"/>
        <v>0</v>
      </c>
      <c r="W66" s="207" t="s">
        <v>76</v>
      </c>
      <c r="X66" s="259"/>
      <c r="Y66" s="260"/>
      <c r="Z66" s="211">
        <v>0</v>
      </c>
      <c r="AA66" s="345">
        <v>0</v>
      </c>
    </row>
    <row r="67" spans="1:27" ht="13.5" thickBot="1">
      <c r="A67" s="197"/>
      <c r="B67" s="263"/>
      <c r="C67" s="264" t="s">
        <v>21</v>
      </c>
      <c r="D67" s="265"/>
      <c r="E67" s="266"/>
      <c r="F67" s="267">
        <v>0</v>
      </c>
      <c r="G67" s="267">
        <v>0</v>
      </c>
      <c r="H67" s="212" t="s">
        <v>76</v>
      </c>
      <c r="I67" s="265"/>
      <c r="J67" s="266"/>
      <c r="K67" s="267">
        <v>0</v>
      </c>
      <c r="L67" s="267">
        <v>0</v>
      </c>
      <c r="M67" s="212" t="s">
        <v>76</v>
      </c>
      <c r="N67" s="265"/>
      <c r="O67" s="266"/>
      <c r="P67" s="267">
        <v>0</v>
      </c>
      <c r="Q67" s="268">
        <v>0</v>
      </c>
      <c r="R67" s="212" t="s">
        <v>76</v>
      </c>
      <c r="S67" s="269"/>
      <c r="T67" s="270"/>
      <c r="U67" s="271">
        <f t="shared" si="3"/>
        <v>0</v>
      </c>
      <c r="V67" s="271">
        <f t="shared" si="3"/>
        <v>0</v>
      </c>
      <c r="W67" s="207" t="s">
        <v>76</v>
      </c>
      <c r="X67" s="269"/>
      <c r="Y67" s="266"/>
      <c r="Z67" s="267">
        <v>0</v>
      </c>
      <c r="AA67" s="350">
        <v>0</v>
      </c>
    </row>
    <row r="68" spans="1:27" ht="12.75">
      <c r="A68" s="273" t="s">
        <v>112</v>
      </c>
      <c r="B68" s="274"/>
      <c r="C68" s="204" t="s">
        <v>37</v>
      </c>
      <c r="D68" s="351">
        <f aca="true" t="shared" si="4" ref="D68:E74">D18+D26+D34+D42+D50</f>
        <v>0</v>
      </c>
      <c r="E68" s="276">
        <f>E18+E26+E34+E42+E50</f>
        <v>0</v>
      </c>
      <c r="F68" s="276">
        <f>F18+F26+F34+F42+F50+F60</f>
        <v>0</v>
      </c>
      <c r="G68" s="277">
        <f>G18+G26+G34+G42+G50+G60</f>
        <v>0</v>
      </c>
      <c r="H68" s="212" t="s">
        <v>76</v>
      </c>
      <c r="I68" s="351">
        <f aca="true" t="shared" si="5" ref="I68:J74">I18+I26+I34+I42+I50</f>
        <v>0</v>
      </c>
      <c r="J68" s="276">
        <f t="shared" si="5"/>
        <v>0</v>
      </c>
      <c r="K68" s="276">
        <f>K18+K26+K34+K42+K50+K60</f>
        <v>0</v>
      </c>
      <c r="L68" s="277">
        <f>L18+L26+L34+L42+L50+L60</f>
        <v>0</v>
      </c>
      <c r="M68" s="212" t="s">
        <v>76</v>
      </c>
      <c r="N68" s="351">
        <f aca="true" t="shared" si="6" ref="N68:O74">N18+N26+N34+N42+N50</f>
        <v>0</v>
      </c>
      <c r="O68" s="276">
        <f t="shared" si="6"/>
        <v>0</v>
      </c>
      <c r="P68" s="276">
        <f>P18+P26+P34+P42+P50+P60</f>
        <v>0</v>
      </c>
      <c r="Q68" s="277">
        <f>Q18+Q26+Q34+Q42+Q50+Q60</f>
        <v>0</v>
      </c>
      <c r="R68" s="212" t="s">
        <v>76</v>
      </c>
      <c r="S68" s="351">
        <f aca="true" t="shared" si="7" ref="S68:T74">S18+S26+S34+S42+S50</f>
        <v>0</v>
      </c>
      <c r="T68" s="276">
        <f t="shared" si="7"/>
        <v>0</v>
      </c>
      <c r="U68" s="276">
        <f>U18+U26+U34+U42+U50+U60</f>
        <v>0</v>
      </c>
      <c r="V68" s="277">
        <f>V18+V26+V34+V42+V50+V60</f>
        <v>0</v>
      </c>
      <c r="W68" s="207" t="s">
        <v>76</v>
      </c>
      <c r="X68" s="351">
        <f aca="true" t="shared" si="8" ref="X68:Y74">X18+X26+X34+X42+X50</f>
        <v>0</v>
      </c>
      <c r="Y68" s="276">
        <f t="shared" si="8"/>
        <v>0</v>
      </c>
      <c r="Z68" s="276">
        <f>Z18+Z26+Z34+Z42+Z50+Z60</f>
        <v>0</v>
      </c>
      <c r="AA68" s="278">
        <f>AA18+AA26+AA34+AA42+AA50+AA60</f>
        <v>0</v>
      </c>
    </row>
    <row r="69" spans="1:27" ht="12.75">
      <c r="A69" s="162"/>
      <c r="B69" s="163"/>
      <c r="C69" s="218" t="s">
        <v>72</v>
      </c>
      <c r="D69" s="213">
        <f t="shared" si="4"/>
        <v>0</v>
      </c>
      <c r="E69" s="214">
        <f t="shared" si="4"/>
        <v>0</v>
      </c>
      <c r="F69" s="214">
        <f>F19+F27+F35+F43+F51+F58+F61</f>
        <v>0</v>
      </c>
      <c r="G69" s="214">
        <f>G19+G27+G35+G43+G51+G58+G61</f>
        <v>0</v>
      </c>
      <c r="H69" s="212" t="s">
        <v>76</v>
      </c>
      <c r="I69" s="213">
        <f t="shared" si="5"/>
        <v>0</v>
      </c>
      <c r="J69" s="214">
        <f t="shared" si="5"/>
        <v>0</v>
      </c>
      <c r="K69" s="214">
        <f>K19+K27+K35+K43+K51+K58+K61</f>
        <v>0</v>
      </c>
      <c r="L69" s="214">
        <f>L19+L27+L35+L43+L51+L58+L61</f>
        <v>0</v>
      </c>
      <c r="M69" s="212" t="s">
        <v>76</v>
      </c>
      <c r="N69" s="213">
        <f t="shared" si="6"/>
        <v>0</v>
      </c>
      <c r="O69" s="214">
        <f t="shared" si="6"/>
        <v>0</v>
      </c>
      <c r="P69" s="214">
        <f>P19+P27+P35+P43+P51+P58+P61</f>
        <v>0</v>
      </c>
      <c r="Q69" s="214">
        <f>Q19+Q27+Q35+Q43+Q51+Q58+Q61</f>
        <v>0</v>
      </c>
      <c r="R69" s="212" t="s">
        <v>76</v>
      </c>
      <c r="S69" s="213">
        <f t="shared" si="7"/>
        <v>0</v>
      </c>
      <c r="T69" s="214">
        <f t="shared" si="7"/>
        <v>0</v>
      </c>
      <c r="U69" s="214">
        <f>U19+U27+U35+U43+U51+U58+U61</f>
        <v>0</v>
      </c>
      <c r="V69" s="214">
        <f>V19+V27+V35+V43+V51+V58+V61</f>
        <v>0</v>
      </c>
      <c r="W69" s="207" t="s">
        <v>76</v>
      </c>
      <c r="X69" s="213">
        <f t="shared" si="8"/>
        <v>0</v>
      </c>
      <c r="Y69" s="214">
        <f t="shared" si="8"/>
        <v>0</v>
      </c>
      <c r="Z69" s="214">
        <f>Z19+Z27+Z35+Z43+Z51+Z58+Z61</f>
        <v>0</v>
      </c>
      <c r="AA69" s="215">
        <f>AA19+AA27+AA35+AA43+AA51+AA58+AA61</f>
        <v>0</v>
      </c>
    </row>
    <row r="70" spans="1:27" ht="12.75">
      <c r="A70" s="283"/>
      <c r="B70" s="274"/>
      <c r="C70" s="218" t="s">
        <v>20</v>
      </c>
      <c r="D70" s="213">
        <f t="shared" si="4"/>
        <v>0</v>
      </c>
      <c r="E70" s="214">
        <f t="shared" si="4"/>
        <v>0</v>
      </c>
      <c r="F70" s="214">
        <f>F20+F28+F36+F44+F52+F59+F62</f>
        <v>0</v>
      </c>
      <c r="G70" s="285">
        <f>G20+G28+G36+G44+G52+G59+G62</f>
        <v>0</v>
      </c>
      <c r="H70" s="212" t="s">
        <v>76</v>
      </c>
      <c r="I70" s="213">
        <f t="shared" si="5"/>
        <v>0</v>
      </c>
      <c r="J70" s="214">
        <f t="shared" si="5"/>
        <v>0</v>
      </c>
      <c r="K70" s="214">
        <f>K20+K28+K36+K44+K52+K59+K62</f>
        <v>0</v>
      </c>
      <c r="L70" s="285">
        <f>L20+L28+L36+L44+L52+L59+L62</f>
        <v>0</v>
      </c>
      <c r="M70" s="212" t="s">
        <v>76</v>
      </c>
      <c r="N70" s="213">
        <f t="shared" si="6"/>
        <v>0</v>
      </c>
      <c r="O70" s="214">
        <f t="shared" si="6"/>
        <v>0</v>
      </c>
      <c r="P70" s="214">
        <f>P20+P28+P36+P44+P52+P59+P62</f>
        <v>0</v>
      </c>
      <c r="Q70" s="285">
        <f>Q20+Q28+Q36+Q44+Q52+Q59+Q62</f>
        <v>0</v>
      </c>
      <c r="R70" s="212" t="s">
        <v>76</v>
      </c>
      <c r="S70" s="213">
        <f t="shared" si="7"/>
        <v>0</v>
      </c>
      <c r="T70" s="214">
        <f t="shared" si="7"/>
        <v>0</v>
      </c>
      <c r="U70" s="214">
        <f>U20+U28+U36+U44+U52+U59+U62</f>
        <v>0</v>
      </c>
      <c r="V70" s="285">
        <f>V20+V28+V36+V44+V52+V59+V62</f>
        <v>0</v>
      </c>
      <c r="W70" s="207" t="s">
        <v>76</v>
      </c>
      <c r="X70" s="213">
        <f t="shared" si="8"/>
        <v>0</v>
      </c>
      <c r="Y70" s="214">
        <f t="shared" si="8"/>
        <v>0</v>
      </c>
      <c r="Z70" s="214">
        <f>Z20+Z28+Z36+Z44+Z52+Z59+Z62</f>
        <v>0</v>
      </c>
      <c r="AA70" s="215">
        <f>AA20+AA28+AA36+AA44+AA52+AA59+AA62</f>
        <v>0</v>
      </c>
    </row>
    <row r="71" spans="1:27" ht="12.75">
      <c r="A71" s="283"/>
      <c r="B71" s="274"/>
      <c r="C71" s="218" t="s">
        <v>21</v>
      </c>
      <c r="D71" s="288"/>
      <c r="E71" s="287"/>
      <c r="F71" s="227">
        <f aca="true" t="shared" si="9" ref="F71:G75">F21+F29+F37+F45+F53+F63</f>
        <v>0</v>
      </c>
      <c r="G71" s="352">
        <f t="shared" si="9"/>
        <v>0</v>
      </c>
      <c r="H71" s="212" t="s">
        <v>76</v>
      </c>
      <c r="I71" s="288"/>
      <c r="J71" s="287"/>
      <c r="K71" s="227">
        <f aca="true" t="shared" si="10" ref="K71:L75">K21+K29+K37+K45+K53+K63</f>
        <v>0</v>
      </c>
      <c r="L71" s="352">
        <f t="shared" si="10"/>
        <v>0</v>
      </c>
      <c r="M71" s="212" t="s">
        <v>76</v>
      </c>
      <c r="N71" s="288"/>
      <c r="O71" s="287"/>
      <c r="P71" s="227">
        <f aca="true" t="shared" si="11" ref="P71:Q75">P21+P29+P37+P45+P53+P63</f>
        <v>0</v>
      </c>
      <c r="Q71" s="352">
        <f t="shared" si="11"/>
        <v>0</v>
      </c>
      <c r="R71" s="212" t="s">
        <v>76</v>
      </c>
      <c r="S71" s="288"/>
      <c r="T71" s="287"/>
      <c r="U71" s="227">
        <f aca="true" t="shared" si="12" ref="U71:V75">U21+U29+U37+U45+U53+U63</f>
        <v>0</v>
      </c>
      <c r="V71" s="352">
        <f t="shared" si="12"/>
        <v>0</v>
      </c>
      <c r="W71" s="207" t="s">
        <v>76</v>
      </c>
      <c r="X71" s="288"/>
      <c r="Y71" s="287"/>
      <c r="Z71" s="227">
        <f aca="true" t="shared" si="13" ref="Z71:AA75">Z21+Z29+Z37+Z45+Z53+Z63</f>
        <v>0</v>
      </c>
      <c r="AA71" s="228">
        <f t="shared" si="13"/>
        <v>0</v>
      </c>
    </row>
    <row r="72" spans="1:27" ht="12.75">
      <c r="A72" s="229"/>
      <c r="B72" s="251" t="s">
        <v>96</v>
      </c>
      <c r="C72" s="231" t="s">
        <v>37</v>
      </c>
      <c r="D72" s="213">
        <f t="shared" si="4"/>
        <v>0</v>
      </c>
      <c r="E72" s="214">
        <f t="shared" si="4"/>
        <v>0</v>
      </c>
      <c r="F72" s="237">
        <f t="shared" si="9"/>
        <v>0</v>
      </c>
      <c r="G72" s="353">
        <f t="shared" si="9"/>
        <v>0</v>
      </c>
      <c r="H72" s="212" t="s">
        <v>76</v>
      </c>
      <c r="I72" s="213">
        <f t="shared" si="5"/>
        <v>0</v>
      </c>
      <c r="J72" s="214">
        <f t="shared" si="5"/>
        <v>0</v>
      </c>
      <c r="K72" s="237">
        <f t="shared" si="10"/>
        <v>0</v>
      </c>
      <c r="L72" s="353">
        <f t="shared" si="10"/>
        <v>0</v>
      </c>
      <c r="M72" s="212" t="s">
        <v>76</v>
      </c>
      <c r="N72" s="213">
        <f t="shared" si="6"/>
        <v>0</v>
      </c>
      <c r="O72" s="214">
        <f t="shared" si="6"/>
        <v>0</v>
      </c>
      <c r="P72" s="237">
        <f t="shared" si="11"/>
        <v>0</v>
      </c>
      <c r="Q72" s="353">
        <f t="shared" si="11"/>
        <v>0</v>
      </c>
      <c r="R72" s="212" t="s">
        <v>76</v>
      </c>
      <c r="S72" s="213">
        <f t="shared" si="7"/>
        <v>0</v>
      </c>
      <c r="T72" s="214">
        <f t="shared" si="7"/>
        <v>0</v>
      </c>
      <c r="U72" s="237">
        <f t="shared" si="12"/>
        <v>0</v>
      </c>
      <c r="V72" s="353">
        <f t="shared" si="12"/>
        <v>0</v>
      </c>
      <c r="W72" s="207" t="s">
        <v>76</v>
      </c>
      <c r="X72" s="213">
        <f t="shared" si="8"/>
        <v>0</v>
      </c>
      <c r="Y72" s="214">
        <f t="shared" si="8"/>
        <v>0</v>
      </c>
      <c r="Z72" s="237">
        <f t="shared" si="13"/>
        <v>0</v>
      </c>
      <c r="AA72" s="238">
        <f t="shared" si="13"/>
        <v>0</v>
      </c>
    </row>
    <row r="73" spans="1:27" ht="12.75">
      <c r="A73" s="162"/>
      <c r="B73" s="163"/>
      <c r="C73" s="218" t="s">
        <v>72</v>
      </c>
      <c r="D73" s="213">
        <f t="shared" si="4"/>
        <v>0</v>
      </c>
      <c r="E73" s="214">
        <f>E23+E31+E39+E47+E55</f>
        <v>0</v>
      </c>
      <c r="F73" s="214">
        <f t="shared" si="9"/>
        <v>0</v>
      </c>
      <c r="G73" s="214">
        <f t="shared" si="9"/>
        <v>0</v>
      </c>
      <c r="H73" s="212" t="s">
        <v>76</v>
      </c>
      <c r="I73" s="213">
        <f t="shared" si="5"/>
        <v>0</v>
      </c>
      <c r="J73" s="214">
        <f t="shared" si="5"/>
        <v>0</v>
      </c>
      <c r="K73" s="214">
        <f t="shared" si="10"/>
        <v>0</v>
      </c>
      <c r="L73" s="214">
        <f t="shared" si="10"/>
        <v>0</v>
      </c>
      <c r="M73" s="212" t="s">
        <v>76</v>
      </c>
      <c r="N73" s="213">
        <f t="shared" si="6"/>
        <v>0</v>
      </c>
      <c r="O73" s="214">
        <f t="shared" si="6"/>
        <v>0</v>
      </c>
      <c r="P73" s="214">
        <f t="shared" si="11"/>
        <v>0</v>
      </c>
      <c r="Q73" s="214">
        <f t="shared" si="11"/>
        <v>0</v>
      </c>
      <c r="R73" s="212" t="s">
        <v>76</v>
      </c>
      <c r="S73" s="213">
        <f t="shared" si="7"/>
        <v>0</v>
      </c>
      <c r="T73" s="214">
        <f t="shared" si="7"/>
        <v>0</v>
      </c>
      <c r="U73" s="214">
        <f t="shared" si="12"/>
        <v>0</v>
      </c>
      <c r="V73" s="214">
        <f t="shared" si="12"/>
        <v>0</v>
      </c>
      <c r="W73" s="207" t="s">
        <v>76</v>
      </c>
      <c r="X73" s="213">
        <f t="shared" si="8"/>
        <v>0</v>
      </c>
      <c r="Y73" s="214">
        <f t="shared" si="8"/>
        <v>0</v>
      </c>
      <c r="Z73" s="214">
        <f t="shared" si="13"/>
        <v>0</v>
      </c>
      <c r="AA73" s="215">
        <f t="shared" si="13"/>
        <v>0</v>
      </c>
    </row>
    <row r="74" spans="1:27" ht="12.75">
      <c r="A74" s="162"/>
      <c r="B74" s="163"/>
      <c r="C74" s="218" t="s">
        <v>20</v>
      </c>
      <c r="D74" s="213">
        <f t="shared" si="4"/>
        <v>0</v>
      </c>
      <c r="E74" s="214">
        <f t="shared" si="4"/>
        <v>0</v>
      </c>
      <c r="F74" s="214">
        <f t="shared" si="9"/>
        <v>0</v>
      </c>
      <c r="G74" s="285">
        <f t="shared" si="9"/>
        <v>0</v>
      </c>
      <c r="H74" s="212" t="s">
        <v>76</v>
      </c>
      <c r="I74" s="213">
        <f t="shared" si="5"/>
        <v>0</v>
      </c>
      <c r="J74" s="214">
        <f t="shared" si="5"/>
        <v>0</v>
      </c>
      <c r="K74" s="214">
        <f t="shared" si="10"/>
        <v>0</v>
      </c>
      <c r="L74" s="285">
        <f t="shared" si="10"/>
        <v>0</v>
      </c>
      <c r="M74" s="212" t="s">
        <v>76</v>
      </c>
      <c r="N74" s="213">
        <f t="shared" si="6"/>
        <v>0</v>
      </c>
      <c r="O74" s="214">
        <f t="shared" si="6"/>
        <v>0</v>
      </c>
      <c r="P74" s="214">
        <f t="shared" si="11"/>
        <v>0</v>
      </c>
      <c r="Q74" s="285">
        <f t="shared" si="11"/>
        <v>0</v>
      </c>
      <c r="R74" s="212" t="s">
        <v>76</v>
      </c>
      <c r="S74" s="213">
        <f t="shared" si="7"/>
        <v>0</v>
      </c>
      <c r="T74" s="214">
        <f t="shared" si="7"/>
        <v>0</v>
      </c>
      <c r="U74" s="214">
        <f t="shared" si="12"/>
        <v>0</v>
      </c>
      <c r="V74" s="285">
        <f t="shared" si="12"/>
        <v>0</v>
      </c>
      <c r="W74" s="207" t="s">
        <v>76</v>
      </c>
      <c r="X74" s="213">
        <f t="shared" si="8"/>
        <v>0</v>
      </c>
      <c r="Y74" s="214">
        <f t="shared" si="8"/>
        <v>0</v>
      </c>
      <c r="Z74" s="214">
        <f t="shared" si="13"/>
        <v>0</v>
      </c>
      <c r="AA74" s="215">
        <f t="shared" si="13"/>
        <v>0</v>
      </c>
    </row>
    <row r="75" spans="1:27" ht="12.75">
      <c r="A75" s="162"/>
      <c r="B75" s="163"/>
      <c r="C75" s="218" t="s">
        <v>21</v>
      </c>
      <c r="D75" s="225"/>
      <c r="E75" s="289"/>
      <c r="F75" s="240">
        <f t="shared" si="9"/>
        <v>0</v>
      </c>
      <c r="G75" s="240">
        <f t="shared" si="9"/>
        <v>0</v>
      </c>
      <c r="H75" s="212" t="s">
        <v>76</v>
      </c>
      <c r="I75" s="225"/>
      <c r="J75" s="289"/>
      <c r="K75" s="240">
        <f t="shared" si="10"/>
        <v>0</v>
      </c>
      <c r="L75" s="240">
        <f t="shared" si="10"/>
        <v>0</v>
      </c>
      <c r="M75" s="212" t="s">
        <v>76</v>
      </c>
      <c r="N75" s="225"/>
      <c r="O75" s="289"/>
      <c r="P75" s="240">
        <f t="shared" si="11"/>
        <v>0</v>
      </c>
      <c r="Q75" s="240">
        <f t="shared" si="11"/>
        <v>0</v>
      </c>
      <c r="R75" s="212" t="s">
        <v>76</v>
      </c>
      <c r="S75" s="225"/>
      <c r="T75" s="289"/>
      <c r="U75" s="240">
        <f t="shared" si="12"/>
        <v>0</v>
      </c>
      <c r="V75" s="240">
        <f t="shared" si="12"/>
        <v>0</v>
      </c>
      <c r="W75" s="207" t="s">
        <v>76</v>
      </c>
      <c r="X75" s="225"/>
      <c r="Y75" s="289"/>
      <c r="Z75" s="240">
        <f t="shared" si="13"/>
        <v>0</v>
      </c>
      <c r="AA75" s="241">
        <f t="shared" si="13"/>
        <v>0</v>
      </c>
    </row>
    <row r="76" spans="1:27" ht="13.5" thickBot="1">
      <c r="A76" s="291"/>
      <c r="B76" s="263"/>
      <c r="C76" s="292" t="s">
        <v>113</v>
      </c>
      <c r="D76" s="293">
        <f>SUM(D68:D75)</f>
        <v>0</v>
      </c>
      <c r="E76" s="294">
        <f>SUM(E68:E75)</f>
        <v>0</v>
      </c>
      <c r="F76" s="294">
        <f>SUM(F68:F75)</f>
        <v>0</v>
      </c>
      <c r="G76" s="294">
        <f>SUM(G68:G75)</f>
        <v>0</v>
      </c>
      <c r="H76" s="339" t="s">
        <v>76</v>
      </c>
      <c r="I76" s="293">
        <f>SUM(I68:I75)</f>
        <v>0</v>
      </c>
      <c r="J76" s="294">
        <f>SUM(J68:J75)</f>
        <v>0</v>
      </c>
      <c r="K76" s="294">
        <f>SUM(K68:K75)</f>
        <v>0</v>
      </c>
      <c r="L76" s="294">
        <f>SUM(L68:L75)</f>
        <v>0</v>
      </c>
      <c r="M76" s="339" t="s">
        <v>76</v>
      </c>
      <c r="N76" s="293">
        <f>SUM(N68:N75)</f>
        <v>0</v>
      </c>
      <c r="O76" s="294">
        <f>SUM(O68:O75)</f>
        <v>0</v>
      </c>
      <c r="P76" s="294">
        <f>SUM(P68:P75)</f>
        <v>0</v>
      </c>
      <c r="Q76" s="294">
        <f>SUM(Q68:Q75)</f>
        <v>0</v>
      </c>
      <c r="R76" s="339" t="s">
        <v>76</v>
      </c>
      <c r="S76" s="293">
        <f>SUM(S68:S75)</f>
        <v>0</v>
      </c>
      <c r="T76" s="294">
        <f>SUM(T68:T75)</f>
        <v>0</v>
      </c>
      <c r="U76" s="294">
        <f>SUM(U68:U75)</f>
        <v>0</v>
      </c>
      <c r="V76" s="294">
        <f>SUM(V68:V75)</f>
        <v>0</v>
      </c>
      <c r="W76" s="354" t="s">
        <v>76</v>
      </c>
      <c r="X76" s="293">
        <f>SUM(X68:X75)</f>
        <v>0</v>
      </c>
      <c r="Y76" s="294">
        <f>SUM(Y68:Y75)</f>
        <v>0</v>
      </c>
      <c r="Z76" s="294">
        <f>SUM(Z68:Z75)</f>
        <v>0</v>
      </c>
      <c r="AA76" s="295">
        <f>SUM(AA68:AA75)</f>
        <v>0</v>
      </c>
    </row>
    <row r="77" spans="1:27" ht="12.75" hidden="1">
      <c r="A77" s="163"/>
      <c r="B77" s="163"/>
      <c r="C77" s="218"/>
      <c r="D77" s="54" t="str">
        <f>IF(AND(D118="",E118="",F118="",G118="",E156="",CB73=""),"Validation: OK","Validation: Failure (see below table)")</f>
        <v>Validation: OK</v>
      </c>
      <c r="E77" s="163"/>
      <c r="F77" s="163"/>
      <c r="G77" s="163"/>
      <c r="H77" s="185"/>
      <c r="I77" s="54" t="str">
        <f>IF(AND(I118="",J118="",K118="",L118="",E157="",CG73=""),"Validation: OK","Validation: Failure (see below table)")</f>
        <v>Validation: OK</v>
      </c>
      <c r="J77" s="163"/>
      <c r="K77" s="163"/>
      <c r="L77" s="163"/>
      <c r="M77" s="185"/>
      <c r="N77" s="54" t="str">
        <f>IF(AND(N118="",O118="",P118="",Q118="",E158="",N172="",O172="",P172="",Q172="",CL73=""),"Validation: OK","Validation: Failure (see below table)")</f>
        <v>Validation: OK</v>
      </c>
      <c r="O77" s="163"/>
      <c r="P77" s="163"/>
      <c r="Q77" s="163"/>
      <c r="R77" s="185"/>
      <c r="S77" s="54" t="str">
        <f>IF(AND(AT68="",AU68="",AV68="",AW68=""),"Validation: OK","Validation: Failure (see below table)")</f>
        <v>Validation: OK</v>
      </c>
      <c r="T77" s="163"/>
      <c r="U77" s="163"/>
      <c r="V77" s="163"/>
      <c r="W77" s="166"/>
      <c r="X77" s="54" t="str">
        <f>IF(AND(X172="",Y172="",Z172="",AA172="",X227="",Y227="",Z227="",AA227="",CQ72=""),"Validation: OK","Validation: Failure (see below table)")</f>
        <v>Validation: OK</v>
      </c>
      <c r="Y77" s="163"/>
      <c r="Z77" s="163"/>
      <c r="AA77" s="163"/>
    </row>
    <row r="78" ht="12.75">
      <c r="R78" s="315"/>
    </row>
    <row r="79" spans="1:27" s="308" customFormat="1" ht="15">
      <c r="A79" s="355"/>
      <c r="B79" s="307"/>
      <c r="C79" s="307"/>
      <c r="D79" s="307"/>
      <c r="E79" s="307"/>
      <c r="F79" s="307"/>
      <c r="G79" s="307"/>
      <c r="H79" s="307"/>
      <c r="I79" s="307"/>
      <c r="J79" s="307"/>
      <c r="K79" s="356"/>
      <c r="L79" s="307"/>
      <c r="M79" s="307"/>
      <c r="N79" s="307"/>
      <c r="O79" s="307"/>
      <c r="P79" s="307"/>
      <c r="Q79" s="357"/>
      <c r="R79" s="307"/>
      <c r="S79" s="358"/>
      <c r="T79" s="307"/>
      <c r="U79" s="307"/>
      <c r="V79" s="307"/>
      <c r="W79" s="307"/>
      <c r="X79" s="359"/>
      <c r="Y79" s="307"/>
      <c r="Z79" s="307"/>
      <c r="AA79" s="307"/>
    </row>
    <row r="80" spans="1:27" s="308" customFormat="1" ht="12.75">
      <c r="A80" s="355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60"/>
      <c r="R80" s="307"/>
      <c r="S80" s="307"/>
      <c r="T80" s="307"/>
      <c r="U80" s="307"/>
      <c r="V80" s="307"/>
      <c r="W80" s="307"/>
      <c r="X80" s="360"/>
      <c r="Y80" s="307"/>
      <c r="Z80" s="307"/>
      <c r="AA80" s="357"/>
    </row>
    <row r="81" spans="1:27" s="308" customFormat="1" ht="12.75">
      <c r="A81" s="361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62"/>
      <c r="Y81" s="307"/>
      <c r="Z81" s="307"/>
      <c r="AA81" s="307"/>
    </row>
    <row r="82" spans="1:27" s="308" customFormat="1" ht="12.75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62"/>
      <c r="Y82" s="307"/>
      <c r="Z82" s="307"/>
      <c r="AA82" s="307"/>
    </row>
    <row r="83" spans="1:27" s="308" customFormat="1" ht="12.75">
      <c r="A83" s="355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62"/>
      <c r="Y83" s="307"/>
      <c r="Z83" s="307"/>
      <c r="AA83" s="307"/>
    </row>
    <row r="84" spans="1:27" s="308" customFormat="1" ht="12.75">
      <c r="A84" s="361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62"/>
      <c r="Y84" s="307"/>
      <c r="Z84" s="307"/>
      <c r="AA84" s="307"/>
    </row>
    <row r="85" spans="1:27" s="308" customFormat="1" ht="12.75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63"/>
      <c r="Y85" s="307"/>
      <c r="Z85" s="307"/>
      <c r="AA85" s="307"/>
    </row>
    <row r="86" spans="1:27" s="308" customFormat="1" ht="12.75">
      <c r="A86" s="355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63"/>
      <c r="Y86" s="307"/>
      <c r="Z86" s="307"/>
      <c r="AA86" s="307"/>
    </row>
    <row r="87" spans="1:27" s="308" customFormat="1" ht="12.75">
      <c r="A87" s="361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63"/>
      <c r="Y87" s="307"/>
      <c r="Z87" s="307"/>
      <c r="AA87" s="307"/>
    </row>
    <row r="88" spans="1:27" s="308" customFormat="1" ht="12.75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</row>
    <row r="89" spans="1:27" s="308" customFormat="1" ht="12.75">
      <c r="A89" s="355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</row>
    <row r="90" spans="1:27" s="308" customFormat="1" ht="12.75">
      <c r="A90" s="361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</row>
    <row r="91" spans="1:27" s="308" customFormat="1" ht="12.7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</row>
    <row r="92" spans="1:27" s="308" customFormat="1" ht="12.75">
      <c r="A92" s="355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</row>
    <row r="93" spans="1:27" s="308" customFormat="1" ht="12.75">
      <c r="A93" s="361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</row>
    <row r="94" spans="1:27" s="308" customFormat="1" ht="12.75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</row>
    <row r="95" spans="1:27" s="308" customFormat="1" ht="12.75">
      <c r="A95" s="355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</row>
    <row r="96" spans="1:27" s="308" customFormat="1" ht="12.75">
      <c r="A96" s="361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</row>
    <row r="97" spans="1:27" s="308" customFormat="1" ht="12.75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</row>
    <row r="98" spans="1:27" s="308" customFormat="1" ht="12.75">
      <c r="A98" s="355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</row>
    <row r="99" spans="1:27" s="308" customFormat="1" ht="12.75">
      <c r="A99" s="361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</row>
    <row r="100" spans="1:27" s="308" customFormat="1" ht="12.75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</row>
    <row r="101" spans="1:27" s="308" customFormat="1" ht="12.75">
      <c r="A101" s="355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</row>
    <row r="102" spans="1:27" s="308" customFormat="1" ht="12.75">
      <c r="A102" s="361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</row>
    <row r="103" spans="1:27" s="308" customFormat="1" ht="12.75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</row>
    <row r="104" spans="1:27" s="308" customFormat="1" ht="12.75">
      <c r="A104" s="355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</row>
    <row r="105" spans="1:27" s="308" customFormat="1" ht="12.75">
      <c r="A105" s="3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</row>
    <row r="106" spans="1:27" s="308" customFormat="1" ht="12.75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</row>
    <row r="107" spans="1:27" s="308" customFormat="1" ht="12.75">
      <c r="A107" s="355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  <c r="AA107" s="307"/>
    </row>
    <row r="108" spans="1:27" s="308" customFormat="1" ht="12.75">
      <c r="A108" s="361"/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</row>
    <row r="109" spans="1:27" s="308" customFormat="1" ht="12.75">
      <c r="A109" s="307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</row>
    <row r="110" spans="1:27" s="308" customFormat="1" ht="12.75">
      <c r="A110" s="307"/>
      <c r="B110" s="307"/>
      <c r="C110" s="365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</row>
    <row r="111" spans="1:27" s="308" customFormat="1" ht="12.75">
      <c r="A111" s="307"/>
      <c r="B111" s="307"/>
      <c r="C111" s="365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</row>
    <row r="112" spans="1:27" s="308" customFormat="1" ht="12.75">
      <c r="A112" s="307"/>
      <c r="B112" s="307"/>
      <c r="C112" s="365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07"/>
      <c r="X112" s="307"/>
      <c r="Y112" s="307"/>
      <c r="Z112" s="307"/>
      <c r="AA112" s="307"/>
    </row>
    <row r="113" spans="1:27" s="308" customFormat="1" ht="12.75">
      <c r="A113" s="307"/>
      <c r="B113" s="307"/>
      <c r="C113" s="365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07"/>
      <c r="X113" s="307"/>
      <c r="Y113" s="307"/>
      <c r="Z113" s="307"/>
      <c r="AA113" s="307"/>
    </row>
    <row r="114" spans="1:27" s="308" customFormat="1" ht="12.75">
      <c r="A114" s="367"/>
      <c r="B114" s="307"/>
      <c r="C114" s="365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07"/>
      <c r="X114" s="307"/>
      <c r="Y114" s="307"/>
      <c r="Z114" s="307"/>
      <c r="AA114" s="307"/>
    </row>
    <row r="115" spans="1:27" s="308" customFormat="1" ht="12.75">
      <c r="A115" s="367"/>
      <c r="B115" s="307"/>
      <c r="C115" s="365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07"/>
      <c r="X115" s="307"/>
      <c r="Y115" s="307"/>
      <c r="Z115" s="307"/>
      <c r="AA115" s="307"/>
    </row>
    <row r="116" spans="1:27" s="308" customFormat="1" ht="12.75">
      <c r="A116" s="367"/>
      <c r="B116" s="367"/>
      <c r="C116" s="365"/>
      <c r="D116" s="366"/>
      <c r="E116" s="366"/>
      <c r="F116" s="366"/>
      <c r="G116" s="366"/>
      <c r="H116" s="368"/>
      <c r="I116" s="366"/>
      <c r="J116" s="366"/>
      <c r="K116" s="366"/>
      <c r="L116" s="366"/>
      <c r="M116" s="368"/>
      <c r="N116" s="366"/>
      <c r="O116" s="366"/>
      <c r="P116" s="366"/>
      <c r="Q116" s="366"/>
      <c r="R116" s="368"/>
      <c r="S116" s="366"/>
      <c r="T116" s="366"/>
      <c r="U116" s="366"/>
      <c r="V116" s="366"/>
      <c r="W116" s="307"/>
      <c r="X116" s="307"/>
      <c r="Y116" s="307"/>
      <c r="Z116" s="307"/>
      <c r="AA116" s="307"/>
    </row>
    <row r="117" spans="1:27" s="308" customFormat="1" ht="12.75">
      <c r="A117" s="307"/>
      <c r="B117" s="367"/>
      <c r="C117" s="365"/>
      <c r="D117" s="366"/>
      <c r="E117" s="366"/>
      <c r="F117" s="366"/>
      <c r="G117" s="366"/>
      <c r="H117" s="368"/>
      <c r="I117" s="366"/>
      <c r="J117" s="366"/>
      <c r="K117" s="366"/>
      <c r="L117" s="366"/>
      <c r="M117" s="368"/>
      <c r="N117" s="366"/>
      <c r="O117" s="366"/>
      <c r="P117" s="366"/>
      <c r="Q117" s="366"/>
      <c r="R117" s="368"/>
      <c r="S117" s="366"/>
      <c r="T117" s="366"/>
      <c r="U117" s="366"/>
      <c r="V117" s="366"/>
      <c r="W117" s="307"/>
      <c r="X117" s="307"/>
      <c r="Y117" s="307"/>
      <c r="Z117" s="307"/>
      <c r="AA117" s="307"/>
    </row>
    <row r="118" spans="1:27" s="308" customFormat="1" ht="12.75">
      <c r="A118" s="307"/>
      <c r="B118" s="307"/>
      <c r="C118" s="365"/>
      <c r="D118" s="366"/>
      <c r="E118" s="366"/>
      <c r="F118" s="366"/>
      <c r="G118" s="366"/>
      <c r="H118" s="368"/>
      <c r="I118" s="366"/>
      <c r="J118" s="366"/>
      <c r="K118" s="366"/>
      <c r="L118" s="366"/>
      <c r="M118" s="368"/>
      <c r="N118" s="366"/>
      <c r="O118" s="366"/>
      <c r="P118" s="366"/>
      <c r="Q118" s="366"/>
      <c r="R118" s="368"/>
      <c r="S118" s="366"/>
      <c r="T118" s="366"/>
      <c r="U118" s="366"/>
      <c r="V118" s="366"/>
      <c r="W118" s="307"/>
      <c r="X118" s="307"/>
      <c r="Y118" s="307"/>
      <c r="Z118" s="307"/>
      <c r="AA118" s="307"/>
    </row>
    <row r="119" spans="1:27" s="308" customFormat="1" ht="12.75">
      <c r="A119" s="307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</row>
    <row r="120" spans="1:27" s="308" customFormat="1" ht="12.75">
      <c r="A120" s="307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</row>
    <row r="121" spans="1:27" s="308" customFormat="1" ht="12.75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</row>
    <row r="122" spans="1:27" s="308" customFormat="1" ht="12.75">
      <c r="A122" s="307"/>
      <c r="B122" s="307"/>
      <c r="C122" s="365"/>
      <c r="D122" s="307"/>
      <c r="E122" s="365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</row>
    <row r="123" spans="1:27" s="308" customFormat="1" ht="12.75">
      <c r="A123" s="307"/>
      <c r="B123" s="307"/>
      <c r="C123" s="365"/>
      <c r="D123" s="307"/>
      <c r="E123" s="365"/>
      <c r="F123" s="366"/>
      <c r="G123" s="366"/>
      <c r="H123" s="366"/>
      <c r="I123" s="366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</row>
    <row r="124" spans="1:27" s="308" customFormat="1" ht="12.75">
      <c r="A124" s="367"/>
      <c r="B124" s="307"/>
      <c r="C124" s="365"/>
      <c r="D124" s="307"/>
      <c r="E124" s="365"/>
      <c r="F124" s="366"/>
      <c r="G124" s="366"/>
      <c r="H124" s="366"/>
      <c r="I124" s="366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</row>
    <row r="125" spans="1:27" s="308" customFormat="1" ht="12.75">
      <c r="A125" s="367"/>
      <c r="B125" s="307"/>
      <c r="C125" s="365"/>
      <c r="D125" s="307"/>
      <c r="E125" s="365"/>
      <c r="F125" s="366"/>
      <c r="G125" s="366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</row>
    <row r="126" spans="1:27" s="308" customFormat="1" ht="12.75">
      <c r="A126" s="307"/>
      <c r="B126" s="307"/>
      <c r="C126" s="365"/>
      <c r="D126" s="307"/>
      <c r="E126" s="365"/>
      <c r="F126" s="366"/>
      <c r="G126" s="366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</row>
    <row r="127" spans="1:27" s="308" customFormat="1" ht="12.75">
      <c r="A127" s="307"/>
      <c r="B127" s="307"/>
      <c r="C127" s="365"/>
      <c r="D127" s="307"/>
      <c r="E127" s="365"/>
      <c r="F127" s="366"/>
      <c r="G127" s="366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</row>
    <row r="128" spans="1:27" s="308" customFormat="1" ht="12.75">
      <c r="A128" s="307"/>
      <c r="B128" s="307"/>
      <c r="C128" s="365"/>
      <c r="D128" s="307"/>
      <c r="E128" s="365"/>
      <c r="F128" s="366"/>
      <c r="G128" s="366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</row>
    <row r="129" spans="1:27" s="308" customFormat="1" ht="12.75">
      <c r="A129" s="307"/>
      <c r="B129" s="307"/>
      <c r="C129" s="365"/>
      <c r="D129" s="307"/>
      <c r="E129" s="365"/>
      <c r="F129" s="366"/>
      <c r="G129" s="366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</row>
    <row r="130" spans="1:27" s="308" customFormat="1" ht="12.75">
      <c r="A130" s="307"/>
      <c r="B130" s="307"/>
      <c r="C130" s="365"/>
      <c r="D130" s="307"/>
      <c r="E130" s="365"/>
      <c r="F130" s="366"/>
      <c r="G130" s="366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</row>
    <row r="131" spans="1:27" s="308" customFormat="1" ht="12.75">
      <c r="A131" s="307"/>
      <c r="B131" s="307"/>
      <c r="C131" s="365"/>
      <c r="D131" s="307"/>
      <c r="E131" s="365"/>
      <c r="F131" s="366"/>
      <c r="G131" s="366"/>
      <c r="H131" s="366"/>
      <c r="I131" s="366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</row>
    <row r="132" spans="1:27" s="308" customFormat="1" ht="12.75">
      <c r="A132" s="307"/>
      <c r="B132" s="307"/>
      <c r="C132" s="365"/>
      <c r="D132" s="307"/>
      <c r="E132" s="365"/>
      <c r="F132" s="366"/>
      <c r="G132" s="366"/>
      <c r="H132" s="366"/>
      <c r="I132" s="366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</row>
    <row r="133" spans="1:27" s="308" customFormat="1" ht="12.75">
      <c r="A133" s="307"/>
      <c r="B133" s="307"/>
      <c r="C133" s="365"/>
      <c r="D133" s="307"/>
      <c r="E133" s="365"/>
      <c r="F133" s="366"/>
      <c r="G133" s="366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</row>
    <row r="134" spans="1:27" s="308" customFormat="1" ht="12.75">
      <c r="A134" s="307"/>
      <c r="B134" s="307"/>
      <c r="C134" s="365"/>
      <c r="D134" s="307"/>
      <c r="E134" s="365"/>
      <c r="F134" s="366"/>
      <c r="G134" s="366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</row>
    <row r="135" spans="1:27" s="308" customFormat="1" ht="12.75">
      <c r="A135" s="307"/>
      <c r="B135" s="307"/>
      <c r="C135" s="365"/>
      <c r="D135" s="307"/>
      <c r="E135" s="365"/>
      <c r="F135" s="366"/>
      <c r="G135" s="366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</row>
    <row r="136" spans="1:27" s="308" customFormat="1" ht="12.75">
      <c r="A136" s="307"/>
      <c r="B136" s="307"/>
      <c r="C136" s="365"/>
      <c r="D136" s="307"/>
      <c r="E136" s="365"/>
      <c r="F136" s="366"/>
      <c r="G136" s="366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</row>
    <row r="137" spans="1:27" s="308" customFormat="1" ht="12.75">
      <c r="A137" s="307"/>
      <c r="B137" s="307"/>
      <c r="C137" s="365"/>
      <c r="D137" s="307"/>
      <c r="E137" s="365"/>
      <c r="F137" s="366"/>
      <c r="G137" s="366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</row>
    <row r="138" spans="1:27" s="308" customFormat="1" ht="12.75">
      <c r="A138" s="307"/>
      <c r="B138" s="307"/>
      <c r="C138" s="365"/>
      <c r="D138" s="307"/>
      <c r="E138" s="365"/>
      <c r="F138" s="366"/>
      <c r="G138" s="366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  <c r="AA138" s="307"/>
    </row>
    <row r="139" spans="1:27" s="308" customFormat="1" ht="12.75">
      <c r="A139" s="307"/>
      <c r="B139" s="307"/>
      <c r="C139" s="365"/>
      <c r="D139" s="307"/>
      <c r="E139" s="365"/>
      <c r="F139" s="366"/>
      <c r="G139" s="366"/>
      <c r="H139" s="366"/>
      <c r="I139" s="366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</row>
    <row r="140" spans="1:27" s="308" customFormat="1" ht="12.75">
      <c r="A140" s="307"/>
      <c r="B140" s="307"/>
      <c r="C140" s="365"/>
      <c r="D140" s="307"/>
      <c r="E140" s="365"/>
      <c r="F140" s="366"/>
      <c r="G140" s="366"/>
      <c r="H140" s="366"/>
      <c r="I140" s="366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</row>
    <row r="141" spans="1:27" s="308" customFormat="1" ht="12.75">
      <c r="A141" s="307"/>
      <c r="B141" s="307"/>
      <c r="C141" s="365"/>
      <c r="D141" s="307"/>
      <c r="E141" s="365"/>
      <c r="F141" s="366"/>
      <c r="G141" s="366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</row>
    <row r="142" spans="1:27" s="308" customFormat="1" ht="12.75">
      <c r="A142" s="307"/>
      <c r="B142" s="307"/>
      <c r="C142" s="365"/>
      <c r="D142" s="307"/>
      <c r="E142" s="365"/>
      <c r="F142" s="366"/>
      <c r="G142" s="366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</row>
    <row r="143" spans="1:27" s="308" customFormat="1" ht="12.75">
      <c r="A143" s="307"/>
      <c r="B143" s="307"/>
      <c r="C143" s="365"/>
      <c r="D143" s="307"/>
      <c r="E143" s="365"/>
      <c r="F143" s="366"/>
      <c r="G143" s="366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</row>
    <row r="144" spans="1:27" s="308" customFormat="1" ht="12.75">
      <c r="A144" s="307"/>
      <c r="B144" s="307"/>
      <c r="C144" s="365"/>
      <c r="D144" s="307"/>
      <c r="E144" s="365"/>
      <c r="F144" s="366"/>
      <c r="G144" s="366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</row>
    <row r="145" spans="1:27" s="308" customFormat="1" ht="12.75">
      <c r="A145" s="307"/>
      <c r="B145" s="307"/>
      <c r="C145" s="365"/>
      <c r="D145" s="307"/>
      <c r="E145" s="365"/>
      <c r="F145" s="366"/>
      <c r="G145" s="366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</row>
    <row r="146" spans="1:27" s="308" customFormat="1" ht="12.75">
      <c r="A146" s="307"/>
      <c r="B146" s="307"/>
      <c r="C146" s="365"/>
      <c r="D146" s="307"/>
      <c r="E146" s="365"/>
      <c r="F146" s="366"/>
      <c r="G146" s="366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</row>
    <row r="147" spans="1:27" s="308" customFormat="1" ht="12.75">
      <c r="A147" s="307"/>
      <c r="B147" s="307"/>
      <c r="C147" s="365"/>
      <c r="D147" s="307"/>
      <c r="E147" s="365"/>
      <c r="F147" s="366"/>
      <c r="G147" s="366"/>
      <c r="H147" s="366"/>
      <c r="I147" s="366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</row>
    <row r="148" spans="1:27" s="308" customFormat="1" ht="12.75">
      <c r="A148" s="307"/>
      <c r="B148" s="307"/>
      <c r="C148" s="365"/>
      <c r="D148" s="307"/>
      <c r="E148" s="365"/>
      <c r="F148" s="366"/>
      <c r="G148" s="366"/>
      <c r="H148" s="366"/>
      <c r="I148" s="366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</row>
    <row r="149" spans="1:27" s="308" customFormat="1" ht="12.75">
      <c r="A149" s="307"/>
      <c r="B149" s="307"/>
      <c r="C149" s="365"/>
      <c r="D149" s="307"/>
      <c r="E149" s="365"/>
      <c r="F149" s="366"/>
      <c r="G149" s="366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</row>
    <row r="150" spans="1:27" s="308" customFormat="1" ht="12.75">
      <c r="A150" s="307"/>
      <c r="B150" s="307"/>
      <c r="C150" s="365"/>
      <c r="D150" s="307"/>
      <c r="E150" s="365"/>
      <c r="F150" s="366"/>
      <c r="G150" s="366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</row>
    <row r="151" spans="1:27" s="308" customFormat="1" ht="12.75">
      <c r="A151" s="307"/>
      <c r="B151" s="307"/>
      <c r="C151" s="365"/>
      <c r="D151" s="307"/>
      <c r="E151" s="365"/>
      <c r="F151" s="366"/>
      <c r="G151" s="366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</row>
    <row r="152" spans="1:27" s="308" customFormat="1" ht="12.75">
      <c r="A152" s="307"/>
      <c r="B152" s="307"/>
      <c r="C152" s="365"/>
      <c r="D152" s="307"/>
      <c r="E152" s="365"/>
      <c r="F152" s="366"/>
      <c r="G152" s="366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</row>
    <row r="153" spans="1:27" s="308" customFormat="1" ht="12.75">
      <c r="A153" s="307"/>
      <c r="B153" s="307"/>
      <c r="C153" s="365"/>
      <c r="D153" s="307"/>
      <c r="E153" s="365"/>
      <c r="F153" s="366"/>
      <c r="G153" s="366"/>
      <c r="H153" s="307"/>
      <c r="I153" s="307"/>
      <c r="J153" s="307"/>
      <c r="K153" s="307"/>
      <c r="L153" s="307"/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/>
    </row>
    <row r="154" spans="1:27" s="308" customFormat="1" ht="12.75">
      <c r="A154" s="307"/>
      <c r="B154" s="307"/>
      <c r="C154" s="365"/>
      <c r="D154" s="307"/>
      <c r="E154" s="307"/>
      <c r="F154" s="366"/>
      <c r="G154" s="366"/>
      <c r="H154" s="366"/>
      <c r="I154" s="366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</row>
    <row r="155" spans="1:27" s="308" customFormat="1" ht="12.75">
      <c r="A155" s="307"/>
      <c r="B155" s="307"/>
      <c r="C155" s="365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</row>
    <row r="156" spans="1:27" s="308" customFormat="1" ht="12.75">
      <c r="A156" s="307"/>
      <c r="B156" s="307"/>
      <c r="C156" s="365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</row>
    <row r="157" spans="1:27" s="308" customFormat="1" ht="12.75">
      <c r="A157" s="307"/>
      <c r="B157" s="307"/>
      <c r="C157" s="365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  <c r="AA157" s="307"/>
    </row>
    <row r="158" spans="1:27" s="308" customFormat="1" ht="12.75">
      <c r="A158" s="307"/>
      <c r="B158" s="307"/>
      <c r="C158" s="365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</row>
    <row r="159" spans="1:27" s="308" customFormat="1" ht="12.75">
      <c r="A159" s="307"/>
      <c r="B159" s="307"/>
      <c r="C159" s="365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</row>
    <row r="160" spans="1:27" s="308" customFormat="1" ht="12.75">
      <c r="A160" s="307"/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</row>
    <row r="161" spans="1:27" s="308" customFormat="1" ht="12.75">
      <c r="A161" s="307"/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</row>
    <row r="162" spans="1:27" s="308" customFormat="1" ht="12.75">
      <c r="A162" s="307"/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</row>
    <row r="163" spans="1:27" s="308" customFormat="1" ht="12.75">
      <c r="A163" s="307"/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</row>
    <row r="164" spans="1:27" s="308" customFormat="1" ht="12.75">
      <c r="A164" s="307"/>
      <c r="B164" s="307"/>
      <c r="C164" s="307"/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</row>
    <row r="165" spans="1:27" s="308" customFormat="1" ht="12.75">
      <c r="A165" s="307"/>
      <c r="B165" s="307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</row>
    <row r="166" spans="1:27" s="308" customFormat="1" ht="12.75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</row>
    <row r="167" spans="1:27" s="308" customFormat="1" ht="12.75">
      <c r="A167" s="307"/>
      <c r="B167" s="307"/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</row>
    <row r="168" spans="1:27" s="308" customFormat="1" ht="12.75">
      <c r="A168" s="307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</row>
    <row r="169" spans="1:27" s="308" customFormat="1" ht="12.75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</row>
    <row r="170" spans="1:27" s="308" customFormat="1" ht="12.75">
      <c r="A170" s="307"/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  <c r="AA170" s="307"/>
    </row>
    <row r="171" spans="1:27" s="308" customFormat="1" ht="12.75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</row>
    <row r="172" spans="1:27" s="308" customFormat="1" ht="12.75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307"/>
      <c r="T172" s="307"/>
      <c r="U172" s="307"/>
      <c r="V172" s="307"/>
      <c r="W172" s="307"/>
      <c r="X172" s="307"/>
      <c r="Y172" s="307"/>
      <c r="Z172" s="307"/>
      <c r="AA172" s="307"/>
    </row>
    <row r="173" spans="1:27" s="308" customFormat="1" ht="12.75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</row>
    <row r="174" spans="1:27" s="308" customFormat="1" ht="12.75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</row>
    <row r="175" spans="1:27" s="308" customFormat="1" ht="12.75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</row>
    <row r="176" spans="1:27" s="308" customFormat="1" ht="12.75">
      <c r="A176" s="307"/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</row>
    <row r="177" spans="1:27" s="308" customFormat="1" ht="12.75">
      <c r="A177" s="307"/>
      <c r="B177" s="307"/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</row>
    <row r="178" spans="1:27" s="308" customFormat="1" ht="12.75">
      <c r="A178" s="307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</row>
    <row r="179" spans="1:27" s="308" customFormat="1" ht="12.75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</row>
    <row r="180" spans="1:27" s="308" customFormat="1" ht="12.75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</row>
    <row r="181" spans="1:27" s="308" customFormat="1" ht="12.75">
      <c r="A181" s="307"/>
      <c r="B181" s="307"/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</row>
    <row r="182" spans="1:27" s="308" customFormat="1" ht="12.75">
      <c r="A182" s="307"/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</row>
    <row r="183" spans="1:27" s="308" customFormat="1" ht="12.75">
      <c r="A183" s="307"/>
      <c r="B183" s="307"/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  <c r="AA183" s="307"/>
    </row>
    <row r="184" spans="1:27" s="308" customFormat="1" ht="12.75">
      <c r="A184" s="307"/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  <c r="AA184" s="307"/>
    </row>
    <row r="185" spans="1:27" s="308" customFormat="1" ht="12.75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  <c r="AA185" s="307"/>
    </row>
    <row r="186" spans="1:27" s="308" customFormat="1" ht="12.75">
      <c r="A186" s="307"/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307"/>
      <c r="S186" s="307"/>
      <c r="T186" s="307"/>
      <c r="U186" s="307"/>
      <c r="V186" s="307"/>
      <c r="W186" s="307"/>
      <c r="X186" s="307"/>
      <c r="Y186" s="307"/>
      <c r="Z186" s="307"/>
      <c r="AA186" s="307"/>
    </row>
    <row r="187" spans="1:27" s="308" customFormat="1" ht="12.75">
      <c r="A187" s="307"/>
      <c r="B187" s="307"/>
      <c r="C187" s="307"/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307"/>
      <c r="S187" s="307"/>
      <c r="T187" s="307"/>
      <c r="U187" s="307"/>
      <c r="V187" s="307"/>
      <c r="W187" s="307"/>
      <c r="X187" s="307"/>
      <c r="Y187" s="307"/>
      <c r="Z187" s="307"/>
      <c r="AA187" s="307"/>
    </row>
    <row r="188" spans="1:27" s="308" customFormat="1" ht="12.75">
      <c r="A188" s="307"/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  <c r="AA188" s="307"/>
    </row>
    <row r="189" spans="1:27" s="308" customFormat="1" ht="12.75">
      <c r="A189" s="307"/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</row>
    <row r="190" spans="1:27" s="308" customFormat="1" ht="12.75">
      <c r="A190" s="307"/>
      <c r="B190" s="307"/>
      <c r="C190" s="307"/>
      <c r="D190" s="307"/>
      <c r="E190" s="307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  <c r="AA190" s="307"/>
    </row>
    <row r="191" spans="1:27" s="308" customFormat="1" ht="12.75">
      <c r="A191" s="307"/>
      <c r="B191" s="307"/>
      <c r="C191" s="307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</row>
    <row r="192" spans="1:27" s="308" customFormat="1" ht="12.75">
      <c r="A192" s="307"/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  <c r="AA192" s="307"/>
    </row>
    <row r="193" spans="1:27" s="308" customFormat="1" ht="12.75">
      <c r="A193" s="307"/>
      <c r="B193" s="307"/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/>
    </row>
    <row r="194" spans="1:27" s="308" customFormat="1" ht="12.75">
      <c r="A194" s="307"/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  <c r="AA194" s="307"/>
    </row>
    <row r="195" spans="1:27" s="308" customFormat="1" ht="12.75">
      <c r="A195" s="307"/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</row>
    <row r="196" spans="1:27" s="308" customFormat="1" ht="12.75">
      <c r="A196" s="307"/>
      <c r="B196" s="307"/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307"/>
      <c r="W196" s="307"/>
      <c r="X196" s="307"/>
      <c r="Y196" s="307"/>
      <c r="Z196" s="307"/>
      <c r="AA196" s="307"/>
    </row>
    <row r="197" spans="1:27" s="308" customFormat="1" ht="12.75">
      <c r="A197" s="307"/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</row>
    <row r="198" spans="1:27" s="308" customFormat="1" ht="12.75">
      <c r="A198" s="307"/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07"/>
      <c r="V198" s="307"/>
      <c r="W198" s="307"/>
      <c r="X198" s="307"/>
      <c r="Y198" s="307"/>
      <c r="Z198" s="307"/>
      <c r="AA198" s="307"/>
    </row>
    <row r="199" spans="1:27" s="308" customFormat="1" ht="12.75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  <c r="AA199" s="307"/>
    </row>
    <row r="200" spans="1:27" s="308" customFormat="1" ht="12.75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</row>
    <row r="201" spans="1:27" s="308" customFormat="1" ht="12.75">
      <c r="A201" s="307"/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  <c r="U201" s="307"/>
      <c r="V201" s="307"/>
      <c r="W201" s="307"/>
      <c r="X201" s="307"/>
      <c r="Y201" s="307"/>
      <c r="Z201" s="307"/>
      <c r="AA201" s="307"/>
    </row>
    <row r="202" spans="1:27" s="308" customFormat="1" ht="12.75">
      <c r="A202" s="307"/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  <c r="AA202" s="307"/>
    </row>
    <row r="203" spans="1:27" s="308" customFormat="1" ht="12.75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  <c r="AA203" s="307"/>
    </row>
    <row r="204" spans="1:27" s="308" customFormat="1" ht="12.75">
      <c r="A204" s="307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7"/>
      <c r="U204" s="307"/>
      <c r="V204" s="307"/>
      <c r="W204" s="307"/>
      <c r="X204" s="307"/>
      <c r="Y204" s="307"/>
      <c r="Z204" s="307"/>
      <c r="AA204" s="307"/>
    </row>
    <row r="205" spans="1:27" s="308" customFormat="1" ht="12.75">
      <c r="A205" s="307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07"/>
      <c r="R205" s="307"/>
      <c r="S205" s="307"/>
      <c r="T205" s="307"/>
      <c r="U205" s="307"/>
      <c r="V205" s="307"/>
      <c r="W205" s="307"/>
      <c r="X205" s="307"/>
      <c r="Y205" s="307"/>
      <c r="Z205" s="307"/>
      <c r="AA205" s="307"/>
    </row>
    <row r="206" spans="1:27" s="308" customFormat="1" ht="12.75">
      <c r="A206" s="307"/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</row>
    <row r="207" spans="1:27" s="308" customFormat="1" ht="12.75">
      <c r="A207" s="307"/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</row>
    <row r="208" spans="1:27" s="308" customFormat="1" ht="12.75">
      <c r="A208" s="307"/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07"/>
      <c r="V208" s="307"/>
      <c r="W208" s="307"/>
      <c r="X208" s="307"/>
      <c r="Y208" s="307"/>
      <c r="Z208" s="307"/>
      <c r="AA208" s="307"/>
    </row>
    <row r="209" spans="1:27" s="308" customFormat="1" ht="12.75">
      <c r="A209" s="307"/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  <c r="AA209" s="307"/>
    </row>
    <row r="210" spans="1:27" s="308" customFormat="1" ht="12.75">
      <c r="A210" s="307"/>
      <c r="B210" s="307"/>
      <c r="C210" s="307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  <c r="AA210" s="307"/>
    </row>
    <row r="211" spans="1:27" s="308" customFormat="1" ht="12.75">
      <c r="A211" s="307"/>
      <c r="B211" s="307"/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</row>
    <row r="212" spans="1:27" s="308" customFormat="1" ht="12.75">
      <c r="A212" s="307"/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/>
    </row>
    <row r="213" spans="1:27" s="308" customFormat="1" ht="12.75">
      <c r="A213" s="307"/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</row>
    <row r="214" spans="1:27" s="308" customFormat="1" ht="12.75">
      <c r="A214" s="307"/>
      <c r="B214" s="307"/>
      <c r="C214" s="307"/>
      <c r="D214" s="307"/>
      <c r="E214" s="307"/>
      <c r="F214" s="307"/>
      <c r="G214" s="307"/>
      <c r="H214" s="307"/>
      <c r="I214" s="307"/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</row>
    <row r="215" spans="1:27" s="308" customFormat="1" ht="12.75">
      <c r="A215" s="307"/>
      <c r="B215" s="30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</row>
    <row r="216" spans="1:27" s="308" customFormat="1" ht="12.75">
      <c r="A216" s="307"/>
      <c r="B216" s="30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</row>
    <row r="217" spans="1:27" s="308" customFormat="1" ht="12.75">
      <c r="A217" s="307"/>
      <c r="B217" s="30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</row>
    <row r="218" spans="1:27" s="308" customFormat="1" ht="12.75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</row>
    <row r="219" spans="1:27" s="308" customFormat="1" ht="12.75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</row>
    <row r="220" spans="1:27" s="308" customFormat="1" ht="12.75">
      <c r="A220" s="307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</row>
    <row r="221" spans="1:27" s="308" customFormat="1" ht="12.75">
      <c r="A221" s="307"/>
      <c r="B221" s="307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</row>
    <row r="222" spans="1:27" s="308" customFormat="1" ht="12.75">
      <c r="A222" s="307"/>
      <c r="B222" s="307"/>
      <c r="C222" s="307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</row>
    <row r="223" spans="1:27" s="308" customFormat="1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/>
    </row>
    <row r="224" spans="1:27" s="308" customFormat="1" ht="12.75">
      <c r="A224" s="307"/>
      <c r="B224" s="307"/>
      <c r="C224" s="307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  <c r="V224" s="307"/>
      <c r="W224" s="307"/>
      <c r="X224" s="307"/>
      <c r="Y224" s="307"/>
      <c r="Z224" s="307"/>
      <c r="AA224" s="307"/>
    </row>
    <row r="225" spans="1:27" s="308" customFormat="1" ht="12.75">
      <c r="A225" s="307"/>
      <c r="B225" s="307"/>
      <c r="C225" s="307"/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  <c r="AA225" s="307"/>
    </row>
    <row r="226" spans="1:27" s="308" customFormat="1" ht="12.75">
      <c r="A226" s="307"/>
      <c r="B226" s="307"/>
      <c r="C226" s="307"/>
      <c r="D226" s="307"/>
      <c r="E226" s="307"/>
      <c r="F226" s="307"/>
      <c r="G226" s="307"/>
      <c r="H226" s="307"/>
      <c r="I226" s="307"/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  <c r="V226" s="307"/>
      <c r="W226" s="307"/>
      <c r="X226" s="307"/>
      <c r="Y226" s="307"/>
      <c r="Z226" s="307"/>
      <c r="AA226" s="307"/>
    </row>
    <row r="227" spans="1:27" s="308" customFormat="1" ht="12.75">
      <c r="A227" s="307"/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</row>
    <row r="228" spans="1:27" s="308" customFormat="1" ht="12.75">
      <c r="A228" s="307"/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</row>
    <row r="229" spans="1:27" s="308" customFormat="1" ht="12.75">
      <c r="A229" s="307"/>
      <c r="B229" s="307"/>
      <c r="C229" s="307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</row>
    <row r="230" spans="1:27" s="308" customFormat="1" ht="12.75">
      <c r="A230" s="307"/>
      <c r="B230" s="307"/>
      <c r="C230" s="307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</row>
    <row r="231" spans="1:27" s="308" customFormat="1" ht="12.75">
      <c r="A231" s="307"/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  <c r="AA231" s="307"/>
    </row>
    <row r="232" spans="1:27" s="308" customFormat="1" ht="12.75">
      <c r="A232" s="307"/>
      <c r="B232" s="307"/>
      <c r="C232" s="307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</row>
    <row r="263" spans="1:4" ht="12.75">
      <c r="A263" s="148"/>
      <c r="D263" s="297"/>
    </row>
    <row r="264" ht="12.75">
      <c r="A264" s="148"/>
    </row>
    <row r="267" ht="12.75">
      <c r="A267" s="4"/>
    </row>
    <row r="270" ht="12.75">
      <c r="A270" s="148"/>
    </row>
    <row r="273" ht="12.75">
      <c r="A273" s="148"/>
    </row>
    <row r="276" ht="12.75">
      <c r="A276" s="4"/>
    </row>
    <row r="279" ht="12.75">
      <c r="A279" s="4"/>
    </row>
    <row r="282" ht="12.75">
      <c r="A282" s="4"/>
    </row>
    <row r="287" spans="1:23" ht="12.75">
      <c r="A287" s="3"/>
      <c r="B287" s="3"/>
      <c r="C287" s="3"/>
      <c r="D287" s="3"/>
      <c r="J287" s="3"/>
      <c r="K287" s="3"/>
      <c r="L287" s="3"/>
      <c r="M287" s="3"/>
      <c r="R287" s="3"/>
      <c r="S287" s="3"/>
      <c r="T287" s="3"/>
      <c r="U287" s="3"/>
      <c r="V287" s="3"/>
      <c r="W287" s="3"/>
    </row>
    <row r="288" spans="1:23" ht="12.75">
      <c r="A288" s="163"/>
      <c r="B288" s="163"/>
      <c r="C288" s="218"/>
      <c r="D288" s="279"/>
      <c r="J288" s="279"/>
      <c r="K288" s="279"/>
      <c r="L288" s="279"/>
      <c r="M288" s="279"/>
      <c r="R288" s="279"/>
      <c r="S288" s="279"/>
      <c r="T288" s="279"/>
      <c r="U288" s="279"/>
      <c r="V288" s="279"/>
      <c r="W288" s="279"/>
    </row>
    <row r="289" spans="1:22" ht="12.75">
      <c r="A289" s="163"/>
      <c r="B289" s="163"/>
      <c r="C289" s="218"/>
      <c r="D289" s="279"/>
      <c r="J289" s="279"/>
      <c r="K289" s="279"/>
      <c r="L289" s="279"/>
      <c r="M289" s="279"/>
      <c r="R289" s="279"/>
      <c r="S289" s="279"/>
      <c r="T289" s="279"/>
      <c r="U289" s="279"/>
      <c r="V289" s="279"/>
    </row>
    <row r="290" spans="1:22" ht="12.75">
      <c r="A290" s="163"/>
      <c r="B290" s="163"/>
      <c r="C290" s="218"/>
      <c r="D290" s="279"/>
      <c r="J290" s="279"/>
      <c r="K290" s="279"/>
      <c r="L290" s="279"/>
      <c r="M290" s="279"/>
      <c r="R290" s="279"/>
      <c r="S290" s="279"/>
      <c r="T290" s="279"/>
      <c r="U290" s="279"/>
      <c r="V290" s="279"/>
    </row>
    <row r="291" spans="1:22" ht="12.75">
      <c r="A291" s="163"/>
      <c r="B291" s="163"/>
      <c r="C291" s="218"/>
      <c r="D291" s="279"/>
      <c r="J291" s="279"/>
      <c r="K291" s="279"/>
      <c r="L291" s="279"/>
      <c r="M291" s="279"/>
      <c r="N291" s="3"/>
      <c r="O291" s="3"/>
      <c r="P291" s="3"/>
      <c r="Q291" s="3"/>
      <c r="R291" s="279"/>
      <c r="S291" s="279"/>
      <c r="T291" s="279"/>
      <c r="U291" s="279"/>
      <c r="V291" s="279"/>
    </row>
    <row r="292" spans="1:22" ht="12.75">
      <c r="A292" s="274"/>
      <c r="B292" s="274"/>
      <c r="C292" s="218"/>
      <c r="D292" s="279"/>
      <c r="J292" s="279"/>
      <c r="K292" s="279"/>
      <c r="L292" s="279"/>
      <c r="M292" s="216"/>
      <c r="N292" s="279"/>
      <c r="O292" s="279"/>
      <c r="P292" s="279"/>
      <c r="Q292" s="279"/>
      <c r="R292" s="216"/>
      <c r="S292" s="279"/>
      <c r="T292" s="279"/>
      <c r="U292" s="279"/>
      <c r="V292" s="279"/>
    </row>
    <row r="293" spans="1:22" ht="12.75">
      <c r="A293" s="274"/>
      <c r="B293" s="274"/>
      <c r="C293" s="218"/>
      <c r="D293" s="279"/>
      <c r="J293" s="279"/>
      <c r="K293" s="279"/>
      <c r="L293" s="279"/>
      <c r="M293" s="216"/>
      <c r="N293" s="279"/>
      <c r="O293" s="279"/>
      <c r="P293" s="279"/>
      <c r="Q293" s="279"/>
      <c r="R293" s="216"/>
      <c r="S293" s="279"/>
      <c r="T293" s="279"/>
      <c r="U293" s="279"/>
      <c r="V293" s="279"/>
    </row>
    <row r="294" spans="1:22" ht="12.75">
      <c r="A294" s="163"/>
      <c r="B294" s="163"/>
      <c r="C294" s="218"/>
      <c r="D294" s="279"/>
      <c r="J294" s="279"/>
      <c r="K294" s="279"/>
      <c r="L294" s="279"/>
      <c r="M294" s="216"/>
      <c r="N294" s="279"/>
      <c r="O294" s="279"/>
      <c r="P294" s="279"/>
      <c r="Q294" s="279"/>
      <c r="R294" s="216"/>
      <c r="S294" s="279"/>
      <c r="T294" s="279"/>
      <c r="U294" s="279"/>
      <c r="V294" s="279"/>
    </row>
    <row r="295" spans="5:27" ht="12.75">
      <c r="E295" s="3"/>
      <c r="F295" s="3"/>
      <c r="G295" s="3"/>
      <c r="H295" s="3"/>
      <c r="I295" s="3"/>
      <c r="N295" s="279"/>
      <c r="O295" s="279"/>
      <c r="P295" s="279"/>
      <c r="Q295" s="279"/>
      <c r="X295" s="3"/>
      <c r="Y295" s="3"/>
      <c r="Z295" s="3"/>
      <c r="AA295" s="3"/>
    </row>
    <row r="296" spans="5:27" ht="12.75">
      <c r="E296" s="279"/>
      <c r="F296" s="279"/>
      <c r="G296" s="279"/>
      <c r="H296" s="279"/>
      <c r="I296" s="279"/>
      <c r="N296" s="279"/>
      <c r="O296" s="279"/>
      <c r="P296" s="279"/>
      <c r="Q296" s="279"/>
      <c r="X296" s="279"/>
      <c r="Y296" s="279"/>
      <c r="Z296" s="279"/>
      <c r="AA296" s="279"/>
    </row>
    <row r="297" spans="1:17" ht="12.75">
      <c r="A297" s="163"/>
      <c r="E297" s="279"/>
      <c r="F297" s="279"/>
      <c r="G297" s="279"/>
      <c r="H297" s="279"/>
      <c r="I297" s="279"/>
      <c r="N297" s="279"/>
      <c r="O297" s="279"/>
      <c r="P297" s="279"/>
      <c r="Q297" s="279"/>
    </row>
    <row r="298" spans="1:17" ht="12.75">
      <c r="A298" s="163"/>
      <c r="E298" s="279"/>
      <c r="F298" s="279"/>
      <c r="G298" s="279"/>
      <c r="H298" s="279"/>
      <c r="I298" s="279"/>
      <c r="N298" s="279"/>
      <c r="O298" s="279"/>
      <c r="P298" s="279"/>
      <c r="Q298" s="279"/>
    </row>
    <row r="299" spans="1:9" ht="12.75">
      <c r="A299" s="163"/>
      <c r="E299" s="279"/>
      <c r="F299" s="279"/>
      <c r="G299" s="279"/>
      <c r="H299" s="279"/>
      <c r="I299" s="279"/>
    </row>
    <row r="300" spans="1:9" ht="12.75">
      <c r="A300" s="274"/>
      <c r="E300" s="279"/>
      <c r="F300" s="279"/>
      <c r="G300" s="279"/>
      <c r="H300" s="216"/>
      <c r="I300" s="279"/>
    </row>
    <row r="301" spans="1:17" ht="12.75">
      <c r="A301" s="274"/>
      <c r="E301" s="279"/>
      <c r="F301" s="279"/>
      <c r="G301" s="279"/>
      <c r="H301" s="216"/>
      <c r="I301" s="279"/>
      <c r="N301" s="163"/>
      <c r="O301" s="163"/>
      <c r="P301" s="163"/>
      <c r="Q301" s="163"/>
    </row>
    <row r="302" spans="1:17" ht="12.75">
      <c r="A302" s="163"/>
      <c r="E302" s="279"/>
      <c r="F302" s="279"/>
      <c r="G302" s="279"/>
      <c r="H302" s="216"/>
      <c r="I302" s="279"/>
      <c r="N302" s="163"/>
      <c r="O302" s="163"/>
      <c r="P302" s="163"/>
      <c r="Q302" s="163"/>
    </row>
    <row r="303" spans="14:17" ht="12.75">
      <c r="N303" s="163"/>
      <c r="O303" s="163"/>
      <c r="P303" s="163"/>
      <c r="Q303" s="163"/>
    </row>
    <row r="304" spans="14:17" ht="12.75">
      <c r="N304" s="163"/>
      <c r="O304" s="163"/>
      <c r="P304" s="163"/>
      <c r="Q304" s="163"/>
    </row>
    <row r="305" spans="14:27" ht="12.75">
      <c r="N305" s="163"/>
      <c r="O305" s="163"/>
      <c r="P305" s="163"/>
      <c r="Q305" s="163"/>
      <c r="X305" s="163"/>
      <c r="Y305" s="163"/>
      <c r="Z305" s="163"/>
      <c r="AA305" s="163"/>
    </row>
    <row r="306" spans="14:27" ht="12.75">
      <c r="N306" s="163"/>
      <c r="O306" s="163"/>
      <c r="P306" s="163"/>
      <c r="Q306" s="163"/>
      <c r="X306" s="163"/>
      <c r="Y306" s="163"/>
      <c r="Z306" s="163"/>
      <c r="AA306" s="163"/>
    </row>
    <row r="307" spans="14:27" ht="12.75">
      <c r="N307" s="163"/>
      <c r="O307" s="163"/>
      <c r="P307" s="163"/>
      <c r="Q307" s="163"/>
      <c r="X307" s="163"/>
      <c r="Y307" s="163"/>
      <c r="Z307" s="163"/>
      <c r="AA307" s="163"/>
    </row>
    <row r="308" spans="14:27" ht="12.75">
      <c r="N308" s="163"/>
      <c r="O308" s="163"/>
      <c r="P308" s="163"/>
      <c r="Q308" s="163"/>
      <c r="X308" s="163"/>
      <c r="Y308" s="163"/>
      <c r="Z308" s="163"/>
      <c r="AA308" s="163"/>
    </row>
    <row r="309" spans="14:27" ht="12.75">
      <c r="N309" s="163"/>
      <c r="O309" s="163"/>
      <c r="P309" s="163"/>
      <c r="Q309" s="163"/>
      <c r="X309" s="163"/>
      <c r="Y309" s="163"/>
      <c r="Z309" s="163"/>
      <c r="AA309" s="163"/>
    </row>
    <row r="310" spans="14:27" ht="12.75">
      <c r="N310" s="163"/>
      <c r="O310" s="163"/>
      <c r="P310" s="163"/>
      <c r="Q310" s="163"/>
      <c r="X310" s="163"/>
      <c r="Y310" s="163"/>
      <c r="Z310" s="163"/>
      <c r="AA310" s="163"/>
    </row>
    <row r="311" spans="14:27" ht="12.75">
      <c r="N311" s="163"/>
      <c r="O311" s="163"/>
      <c r="P311" s="163"/>
      <c r="Q311" s="163"/>
      <c r="X311" s="163"/>
      <c r="Y311" s="163"/>
      <c r="Z311" s="163"/>
      <c r="AA311" s="163"/>
    </row>
    <row r="312" spans="14:27" ht="12.75">
      <c r="N312" s="163"/>
      <c r="O312" s="163"/>
      <c r="P312" s="163"/>
      <c r="Q312" s="163"/>
      <c r="X312" s="163"/>
      <c r="Y312" s="163"/>
      <c r="Z312" s="163"/>
      <c r="AA312" s="163"/>
    </row>
    <row r="313" spans="14:27" ht="12.75">
      <c r="N313" s="163"/>
      <c r="O313" s="163"/>
      <c r="P313" s="163"/>
      <c r="Q313" s="163"/>
      <c r="X313" s="163"/>
      <c r="Y313" s="163"/>
      <c r="Z313" s="163"/>
      <c r="AA313" s="163"/>
    </row>
    <row r="314" spans="14:27" ht="12.75">
      <c r="N314" s="163"/>
      <c r="O314" s="163"/>
      <c r="P314" s="163"/>
      <c r="Q314" s="163"/>
      <c r="X314" s="163"/>
      <c r="Y314" s="163"/>
      <c r="Z314" s="163"/>
      <c r="AA314" s="163"/>
    </row>
    <row r="315" spans="14:27" ht="12.75">
      <c r="N315" s="163"/>
      <c r="O315" s="163"/>
      <c r="P315" s="163"/>
      <c r="Q315" s="163"/>
      <c r="X315" s="163"/>
      <c r="Y315" s="163"/>
      <c r="Z315" s="163"/>
      <c r="AA315" s="163"/>
    </row>
    <row r="316" spans="14:27" ht="12.75">
      <c r="N316" s="163"/>
      <c r="O316" s="163"/>
      <c r="P316" s="163"/>
      <c r="Q316" s="163"/>
      <c r="X316" s="163"/>
      <c r="Y316" s="163"/>
      <c r="Z316" s="163"/>
      <c r="AA316" s="163"/>
    </row>
    <row r="317" spans="14:27" ht="12.75">
      <c r="N317" s="163"/>
      <c r="O317" s="163"/>
      <c r="P317" s="163"/>
      <c r="Q317" s="163"/>
      <c r="X317" s="163"/>
      <c r="Y317" s="163"/>
      <c r="Z317" s="163"/>
      <c r="AA317" s="163"/>
    </row>
    <row r="318" spans="14:27" ht="12.75">
      <c r="N318" s="163"/>
      <c r="O318" s="163"/>
      <c r="P318" s="163"/>
      <c r="Q318" s="163"/>
      <c r="X318" s="163"/>
      <c r="Y318" s="163"/>
      <c r="Z318" s="163"/>
      <c r="AA318" s="163"/>
    </row>
    <row r="319" spans="14:27" ht="12.75">
      <c r="N319" s="163"/>
      <c r="O319" s="163"/>
      <c r="P319" s="163"/>
      <c r="Q319" s="163"/>
      <c r="X319" s="163"/>
      <c r="Y319" s="163"/>
      <c r="Z319" s="163"/>
      <c r="AA319" s="163"/>
    </row>
    <row r="320" spans="14:27" ht="12.75">
      <c r="N320" s="163"/>
      <c r="O320" s="163"/>
      <c r="P320" s="163"/>
      <c r="Q320" s="163"/>
      <c r="X320" s="163"/>
      <c r="Y320" s="163"/>
      <c r="Z320" s="163"/>
      <c r="AA320" s="163"/>
    </row>
    <row r="321" spans="14:27" ht="12.75">
      <c r="N321" s="163"/>
      <c r="O321" s="163"/>
      <c r="P321" s="163"/>
      <c r="Q321" s="163"/>
      <c r="X321" s="163"/>
      <c r="Y321" s="163"/>
      <c r="Z321" s="163"/>
      <c r="AA321" s="163"/>
    </row>
    <row r="322" spans="14:27" ht="12.75">
      <c r="N322" s="163"/>
      <c r="O322" s="163"/>
      <c r="P322" s="163"/>
      <c r="Q322" s="163"/>
      <c r="X322" s="163"/>
      <c r="Y322" s="163"/>
      <c r="Z322" s="163"/>
      <c r="AA322" s="163"/>
    </row>
    <row r="323" spans="14:27" ht="12.75">
      <c r="N323" s="163"/>
      <c r="O323" s="163"/>
      <c r="P323" s="163"/>
      <c r="Q323" s="163"/>
      <c r="X323" s="163"/>
      <c r="Y323" s="163"/>
      <c r="Z323" s="163"/>
      <c r="AA323" s="163"/>
    </row>
    <row r="324" spans="14:27" ht="12.75">
      <c r="N324" s="163"/>
      <c r="O324" s="163"/>
      <c r="P324" s="163"/>
      <c r="Q324" s="163"/>
      <c r="X324" s="163"/>
      <c r="Y324" s="163"/>
      <c r="Z324" s="163"/>
      <c r="AA324" s="163"/>
    </row>
    <row r="325" spans="14:27" ht="12.75">
      <c r="N325" s="163"/>
      <c r="O325" s="163"/>
      <c r="P325" s="163"/>
      <c r="Q325" s="163"/>
      <c r="X325" s="163"/>
      <c r="Y325" s="163"/>
      <c r="Z325" s="163"/>
      <c r="AA325" s="163"/>
    </row>
    <row r="326" spans="14:27" ht="12.75">
      <c r="N326" s="163"/>
      <c r="O326" s="163"/>
      <c r="P326" s="163"/>
      <c r="Q326" s="163"/>
      <c r="X326" s="163"/>
      <c r="Y326" s="163"/>
      <c r="Z326" s="163"/>
      <c r="AA326" s="163"/>
    </row>
    <row r="327" spans="14:27" ht="12.75">
      <c r="N327" s="163"/>
      <c r="O327" s="163"/>
      <c r="P327" s="163"/>
      <c r="Q327" s="163"/>
      <c r="X327" s="163"/>
      <c r="Y327" s="163"/>
      <c r="Z327" s="163"/>
      <c r="AA327" s="163"/>
    </row>
    <row r="328" spans="14:27" ht="12.75">
      <c r="N328" s="163"/>
      <c r="O328" s="163"/>
      <c r="P328" s="163"/>
      <c r="Q328" s="163"/>
      <c r="X328" s="163"/>
      <c r="Y328" s="163"/>
      <c r="Z328" s="163"/>
      <c r="AA328" s="163"/>
    </row>
    <row r="329" spans="14:27" ht="12.75">
      <c r="N329" s="163"/>
      <c r="O329" s="163"/>
      <c r="P329" s="163"/>
      <c r="Q329" s="163"/>
      <c r="X329" s="163"/>
      <c r="Y329" s="163"/>
      <c r="Z329" s="163"/>
      <c r="AA329" s="163"/>
    </row>
    <row r="330" spans="14:27" ht="12.75">
      <c r="N330" s="163"/>
      <c r="O330" s="163"/>
      <c r="P330" s="163"/>
      <c r="Q330" s="163"/>
      <c r="X330" s="163"/>
      <c r="Y330" s="163"/>
      <c r="Z330" s="163"/>
      <c r="AA330" s="163"/>
    </row>
    <row r="331" spans="14:27" ht="12.75">
      <c r="N331" s="163"/>
      <c r="O331" s="163"/>
      <c r="P331" s="163"/>
      <c r="Q331" s="163"/>
      <c r="X331" s="163"/>
      <c r="Y331" s="163"/>
      <c r="Z331" s="163"/>
      <c r="AA331" s="163"/>
    </row>
    <row r="332" spans="14:27" ht="12.75">
      <c r="N332" s="163"/>
      <c r="O332" s="163"/>
      <c r="P332" s="163"/>
      <c r="Q332" s="163"/>
      <c r="X332" s="163"/>
      <c r="Y332" s="163"/>
      <c r="Z332" s="163"/>
      <c r="AA332" s="163"/>
    </row>
    <row r="333" spans="14:27" ht="12.75">
      <c r="N333" s="163"/>
      <c r="O333" s="163"/>
      <c r="P333" s="163"/>
      <c r="Q333" s="163"/>
      <c r="X333" s="163"/>
      <c r="Y333" s="163"/>
      <c r="Z333" s="163"/>
      <c r="AA333" s="163"/>
    </row>
    <row r="334" spans="14:27" ht="12.75">
      <c r="N334" s="163"/>
      <c r="O334" s="163"/>
      <c r="P334" s="163"/>
      <c r="Q334" s="163"/>
      <c r="X334" s="163"/>
      <c r="Y334" s="163"/>
      <c r="Z334" s="163"/>
      <c r="AA334" s="163"/>
    </row>
    <row r="335" spans="14:27" ht="12.75">
      <c r="N335" s="163"/>
      <c r="O335" s="163"/>
      <c r="P335" s="163"/>
      <c r="Q335" s="163"/>
      <c r="X335" s="163"/>
      <c r="Y335" s="163"/>
      <c r="Z335" s="163"/>
      <c r="AA335" s="163"/>
    </row>
    <row r="336" spans="14:27" ht="12.75">
      <c r="N336" s="163"/>
      <c r="O336" s="163"/>
      <c r="P336" s="163"/>
      <c r="Q336" s="163"/>
      <c r="X336" s="163"/>
      <c r="Y336" s="163"/>
      <c r="Z336" s="163"/>
      <c r="AA336" s="163"/>
    </row>
    <row r="337" spans="14:27" ht="12.75">
      <c r="N337" s="163"/>
      <c r="O337" s="163"/>
      <c r="P337" s="163"/>
      <c r="Q337" s="163"/>
      <c r="X337" s="163"/>
      <c r="Y337" s="163"/>
      <c r="Z337" s="163"/>
      <c r="AA337" s="163"/>
    </row>
    <row r="338" spans="14:27" ht="12.75">
      <c r="N338" s="163"/>
      <c r="O338" s="163"/>
      <c r="P338" s="163"/>
      <c r="Q338" s="163"/>
      <c r="X338" s="163"/>
      <c r="Y338" s="163"/>
      <c r="Z338" s="163"/>
      <c r="AA338" s="163"/>
    </row>
    <row r="339" spans="14:27" ht="12.75">
      <c r="N339" s="163"/>
      <c r="O339" s="163"/>
      <c r="P339" s="163"/>
      <c r="Q339" s="163"/>
      <c r="X339" s="163"/>
      <c r="Y339" s="163"/>
      <c r="Z339" s="163"/>
      <c r="AA339" s="163"/>
    </row>
    <row r="340" spans="14:27" ht="12.75">
      <c r="N340" s="163"/>
      <c r="O340" s="163"/>
      <c r="P340" s="163"/>
      <c r="Q340" s="163"/>
      <c r="X340" s="163"/>
      <c r="Y340" s="163"/>
      <c r="Z340" s="163"/>
      <c r="AA340" s="163"/>
    </row>
    <row r="341" spans="14:27" ht="12.75">
      <c r="N341" s="163"/>
      <c r="O341" s="163"/>
      <c r="P341" s="163"/>
      <c r="Q341" s="163"/>
      <c r="X341" s="163"/>
      <c r="Y341" s="163"/>
      <c r="Z341" s="163"/>
      <c r="AA341" s="163"/>
    </row>
    <row r="342" spans="14:27" ht="12.75">
      <c r="N342" s="163"/>
      <c r="O342" s="163"/>
      <c r="P342" s="163"/>
      <c r="Q342" s="163"/>
      <c r="X342" s="163"/>
      <c r="Y342" s="163"/>
      <c r="Z342" s="163"/>
      <c r="AA342" s="163"/>
    </row>
    <row r="343" spans="14:27" ht="12.75">
      <c r="N343" s="163"/>
      <c r="O343" s="163"/>
      <c r="P343" s="163"/>
      <c r="Q343" s="163"/>
      <c r="X343" s="163"/>
      <c r="Y343" s="163"/>
      <c r="Z343" s="163"/>
      <c r="AA343" s="163"/>
    </row>
    <row r="344" spans="14:27" ht="12.75">
      <c r="N344" s="163"/>
      <c r="O344" s="163"/>
      <c r="P344" s="163"/>
      <c r="Q344" s="163"/>
      <c r="X344" s="163"/>
      <c r="Y344" s="163"/>
      <c r="Z344" s="163"/>
      <c r="AA344" s="163"/>
    </row>
    <row r="345" spans="14:27" ht="12.75">
      <c r="N345" s="163"/>
      <c r="O345" s="163"/>
      <c r="P345" s="163"/>
      <c r="Q345" s="163"/>
      <c r="X345" s="163"/>
      <c r="Y345" s="163"/>
      <c r="Z345" s="163"/>
      <c r="AA345" s="163"/>
    </row>
    <row r="346" spans="14:27" ht="12.75">
      <c r="N346" s="163"/>
      <c r="O346" s="163"/>
      <c r="P346" s="163"/>
      <c r="Q346" s="163"/>
      <c r="X346" s="163"/>
      <c r="Y346" s="163"/>
      <c r="Z346" s="163"/>
      <c r="AA346" s="163"/>
    </row>
    <row r="347" spans="15:27" ht="12.75">
      <c r="O347" s="163"/>
      <c r="P347" s="163"/>
      <c r="Q347" s="163"/>
      <c r="X347" s="163"/>
      <c r="Y347" s="163"/>
      <c r="Z347" s="163"/>
      <c r="AA347" s="163"/>
    </row>
    <row r="348" spans="14:27" ht="12.75">
      <c r="N348" s="163"/>
      <c r="P348" s="163"/>
      <c r="Q348" s="163"/>
      <c r="X348" s="163"/>
      <c r="Y348" s="163"/>
      <c r="Z348" s="163"/>
      <c r="AA348" s="163"/>
    </row>
    <row r="349" spans="14:27" ht="12.75">
      <c r="N349" s="163"/>
      <c r="O349" s="163"/>
      <c r="P349" s="163"/>
      <c r="Q349" s="163"/>
      <c r="X349" s="163"/>
      <c r="Y349" s="163"/>
      <c r="Z349" s="163"/>
      <c r="AA349" s="163"/>
    </row>
    <row r="350" spans="14:27" ht="12.75">
      <c r="N350" s="163"/>
      <c r="O350" s="163"/>
      <c r="P350" s="163"/>
      <c r="Q350" s="163"/>
      <c r="X350" s="163"/>
      <c r="Y350" s="163"/>
      <c r="Z350" s="163"/>
      <c r="AA350" s="163"/>
    </row>
    <row r="351" spans="14:17" ht="12.75">
      <c r="N351" s="163"/>
      <c r="O351" s="163"/>
      <c r="P351" s="163"/>
      <c r="Q351" s="163"/>
    </row>
    <row r="352" spans="14:27" ht="12.75">
      <c r="N352" s="163"/>
      <c r="O352" s="163"/>
      <c r="P352" s="163"/>
      <c r="Q352" s="163"/>
      <c r="X352" s="163"/>
      <c r="Y352" s="163"/>
      <c r="Z352" s="163"/>
      <c r="AA352" s="163"/>
    </row>
    <row r="353" spans="14:17" ht="12.75">
      <c r="N353" s="163"/>
      <c r="O353" s="163"/>
      <c r="P353" s="163"/>
      <c r="Q353" s="163"/>
    </row>
    <row r="356" spans="24:27" ht="12.75">
      <c r="X356" s="163"/>
      <c r="Y356" s="163"/>
      <c r="Z356" s="163"/>
      <c r="AA356" s="163"/>
    </row>
    <row r="357" spans="24:27" ht="12.75">
      <c r="X357" s="163"/>
      <c r="Y357" s="163"/>
      <c r="Z357" s="163"/>
      <c r="AA357" s="163"/>
    </row>
    <row r="358" spans="24:27" ht="12.75">
      <c r="X358" s="163"/>
      <c r="Y358" s="163"/>
      <c r="Z358" s="163"/>
      <c r="AA358" s="163"/>
    </row>
    <row r="359" spans="24:27" ht="12.75">
      <c r="X359" s="163"/>
      <c r="Y359" s="163"/>
      <c r="Z359" s="163"/>
      <c r="AA359" s="163"/>
    </row>
    <row r="360" spans="24:27" ht="12.75">
      <c r="X360" s="163"/>
      <c r="Y360" s="163"/>
      <c r="Z360" s="163"/>
      <c r="AA360" s="163"/>
    </row>
    <row r="361" spans="24:27" ht="12.75">
      <c r="X361" s="163"/>
      <c r="Y361" s="163"/>
      <c r="Z361" s="163"/>
      <c r="AA361" s="163"/>
    </row>
    <row r="362" spans="24:27" ht="12.75">
      <c r="X362" s="163"/>
      <c r="Y362" s="163"/>
      <c r="Z362" s="163"/>
      <c r="AA362" s="163"/>
    </row>
    <row r="363" spans="24:27" ht="12.75">
      <c r="X363" s="163"/>
      <c r="Y363" s="163"/>
      <c r="Z363" s="163"/>
      <c r="AA363" s="163"/>
    </row>
    <row r="364" spans="24:27" ht="12.75">
      <c r="X364" s="163"/>
      <c r="Y364" s="163"/>
      <c r="Z364" s="163"/>
      <c r="AA364" s="163"/>
    </row>
    <row r="365" spans="24:27" ht="12.75">
      <c r="X365" s="163"/>
      <c r="Y365" s="163"/>
      <c r="Z365" s="163"/>
      <c r="AA365" s="163"/>
    </row>
    <row r="366" spans="24:27" ht="12.75">
      <c r="X366" s="163"/>
      <c r="Y366" s="163"/>
      <c r="Z366" s="163"/>
      <c r="AA366" s="163"/>
    </row>
    <row r="367" spans="24:27" ht="12.75">
      <c r="X367" s="163"/>
      <c r="Y367" s="163"/>
      <c r="Z367" s="163"/>
      <c r="AA367" s="163"/>
    </row>
    <row r="368" spans="24:27" ht="12.75">
      <c r="X368" s="163"/>
      <c r="Y368" s="163"/>
      <c r="Z368" s="163"/>
      <c r="AA368" s="163"/>
    </row>
    <row r="369" spans="24:27" ht="12.75">
      <c r="X369" s="163"/>
      <c r="Y369" s="163"/>
      <c r="Z369" s="163"/>
      <c r="AA369" s="163"/>
    </row>
    <row r="370" spans="24:27" ht="12.75">
      <c r="X370" s="163"/>
      <c r="Y370" s="163"/>
      <c r="Z370" s="163"/>
      <c r="AA370" s="163"/>
    </row>
    <row r="371" spans="24:27" ht="12.75">
      <c r="X371" s="163"/>
      <c r="Y371" s="163"/>
      <c r="Z371" s="163"/>
      <c r="AA371" s="163"/>
    </row>
    <row r="372" spans="24:27" ht="12.75">
      <c r="X372" s="163"/>
      <c r="Y372" s="163"/>
      <c r="Z372" s="163"/>
      <c r="AA372" s="163"/>
    </row>
    <row r="373" spans="24:27" ht="12.75">
      <c r="X373" s="163"/>
      <c r="Y373" s="163"/>
      <c r="Z373" s="163"/>
      <c r="AA373" s="163"/>
    </row>
    <row r="374" spans="24:27" ht="12.75">
      <c r="X374" s="163"/>
      <c r="Y374" s="163"/>
      <c r="Z374" s="163"/>
      <c r="AA374" s="163"/>
    </row>
    <row r="375" spans="24:27" ht="12.75">
      <c r="X375" s="163"/>
      <c r="Y375" s="163"/>
      <c r="Z375" s="163"/>
      <c r="AA375" s="163"/>
    </row>
    <row r="376" spans="24:27" ht="12.75">
      <c r="X376" s="163"/>
      <c r="Y376" s="163"/>
      <c r="Z376" s="163"/>
      <c r="AA376" s="163"/>
    </row>
    <row r="377" spans="24:27" ht="12.75">
      <c r="X377" s="163"/>
      <c r="Y377" s="163"/>
      <c r="Z377" s="163"/>
      <c r="AA377" s="163"/>
    </row>
    <row r="378" spans="24:27" ht="12.75">
      <c r="X378" s="163"/>
      <c r="Y378" s="163"/>
      <c r="Z378" s="163"/>
      <c r="AA378" s="163"/>
    </row>
    <row r="379" spans="24:27" ht="12.75">
      <c r="X379" s="163"/>
      <c r="Y379" s="163"/>
      <c r="Z379" s="163"/>
      <c r="AA379" s="163"/>
    </row>
    <row r="380" spans="24:27" ht="12.75">
      <c r="X380" s="163"/>
      <c r="Y380" s="163"/>
      <c r="Z380" s="163"/>
      <c r="AA380" s="163"/>
    </row>
    <row r="381" spans="24:27" ht="12.75">
      <c r="X381" s="163"/>
      <c r="Y381" s="163"/>
      <c r="Z381" s="163"/>
      <c r="AA381" s="163"/>
    </row>
    <row r="382" spans="24:27" ht="12.75">
      <c r="X382" s="163"/>
      <c r="Y382" s="163"/>
      <c r="Z382" s="163"/>
      <c r="AA382" s="163"/>
    </row>
    <row r="383" spans="24:27" ht="12.75">
      <c r="X383" s="163"/>
      <c r="Y383" s="163"/>
      <c r="Z383" s="163"/>
      <c r="AA383" s="163"/>
    </row>
    <row r="384" spans="24:27" ht="12.75">
      <c r="X384" s="163"/>
      <c r="Y384" s="163"/>
      <c r="Z384" s="163"/>
      <c r="AA384" s="163"/>
    </row>
    <row r="385" spans="24:27" ht="12.75">
      <c r="X385" s="163"/>
      <c r="Y385" s="163"/>
      <c r="Z385" s="163"/>
      <c r="AA385" s="163"/>
    </row>
    <row r="386" spans="24:27" ht="12.75">
      <c r="X386" s="163"/>
      <c r="Y386" s="163"/>
      <c r="Z386" s="163"/>
      <c r="AA386" s="163"/>
    </row>
    <row r="387" spans="24:27" ht="12.75">
      <c r="X387" s="163"/>
      <c r="Y387" s="163"/>
      <c r="Z387" s="163"/>
      <c r="AA387" s="163"/>
    </row>
    <row r="388" spans="24:27" ht="12.75">
      <c r="X388" s="163"/>
      <c r="Y388" s="163"/>
      <c r="Z388" s="163"/>
      <c r="AA388" s="163"/>
    </row>
    <row r="389" spans="24:27" ht="12.75">
      <c r="X389" s="163"/>
      <c r="Y389" s="163"/>
      <c r="Z389" s="163"/>
      <c r="AA389" s="163"/>
    </row>
    <row r="390" spans="24:27" ht="12.75">
      <c r="X390" s="163"/>
      <c r="Y390" s="163"/>
      <c r="Z390" s="163"/>
      <c r="AA390" s="163"/>
    </row>
    <row r="391" spans="24:27" ht="12.75">
      <c r="X391" s="163"/>
      <c r="Y391" s="163"/>
      <c r="Z391" s="163"/>
      <c r="AA391" s="163"/>
    </row>
    <row r="392" spans="24:27" ht="12.75">
      <c r="X392" s="163"/>
      <c r="Y392" s="163"/>
      <c r="Z392" s="163"/>
      <c r="AA392" s="163"/>
    </row>
    <row r="393" spans="24:27" ht="12.75">
      <c r="X393" s="163"/>
      <c r="Y393" s="163"/>
      <c r="Z393" s="163"/>
      <c r="AA393" s="163"/>
    </row>
    <row r="394" spans="24:27" ht="12.75">
      <c r="X394" s="163"/>
      <c r="Y394" s="163"/>
      <c r="Z394" s="163"/>
      <c r="AA394" s="163"/>
    </row>
    <row r="395" spans="24:27" ht="12.75">
      <c r="X395" s="163"/>
      <c r="Y395" s="163"/>
      <c r="Z395" s="163"/>
      <c r="AA395" s="163"/>
    </row>
    <row r="396" spans="24:27" ht="12.75">
      <c r="X396" s="163"/>
      <c r="Y396" s="163"/>
      <c r="Z396" s="163"/>
      <c r="AA396" s="163"/>
    </row>
    <row r="397" spans="24:27" ht="12.75">
      <c r="X397" s="163"/>
      <c r="Y397" s="163"/>
      <c r="Z397" s="163"/>
      <c r="AA397" s="163"/>
    </row>
    <row r="398" spans="24:27" ht="12.75">
      <c r="X398" s="163"/>
      <c r="Y398" s="163"/>
      <c r="Z398" s="163"/>
      <c r="AA398" s="163"/>
    </row>
    <row r="399" spans="24:27" ht="12.75">
      <c r="X399" s="163"/>
      <c r="Y399" s="163"/>
      <c r="Z399" s="163"/>
      <c r="AA399" s="163"/>
    </row>
    <row r="400" spans="24:27" ht="12.75">
      <c r="X400" s="163"/>
      <c r="Y400" s="163"/>
      <c r="Z400" s="163"/>
      <c r="AA400" s="163"/>
    </row>
    <row r="401" spans="24:27" ht="12.75">
      <c r="X401" s="163"/>
      <c r="Y401" s="163"/>
      <c r="Z401" s="163"/>
      <c r="AA401" s="163"/>
    </row>
    <row r="403" spans="24:27" ht="12.75">
      <c r="X403" s="163"/>
      <c r="Y403" s="163"/>
      <c r="Z403" s="163"/>
      <c r="AA403" s="163"/>
    </row>
  </sheetData>
  <sheetProtection/>
  <conditionalFormatting sqref="I18:L57 D18:G57">
    <cfRule type="cellIs" priority="1" dxfId="1" operator="lessThan" stopIfTrue="1">
      <formula>0</formula>
    </cfRule>
    <cfRule type="cellIs" priority="2" dxfId="1" operator="notEqual" stopIfTrue="1">
      <formula>ROUND(D18,2)</formula>
    </cfRule>
    <cfRule type="cellIs" priority="3" dxfId="3" operator="equal" stopIfTrue="1">
      <formula>0</formula>
    </cfRule>
  </conditionalFormatting>
  <conditionalFormatting sqref="K58:L59 F58:G59">
    <cfRule type="cellIs" priority="4" dxfId="1" operator="lessThan" stopIfTrue="1">
      <formula>0</formula>
    </cfRule>
    <cfRule type="cellIs" priority="5" dxfId="1" operator="notEqual" stopIfTrue="1">
      <formula>TRUNC(F58)</formula>
    </cfRule>
    <cfRule type="cellIs" priority="6" dxfId="3" operator="equal" stopIfTrue="1">
      <formula>0</formula>
    </cfRule>
  </conditionalFormatting>
  <conditionalFormatting sqref="D76:G76 I76:L76 N76:Q76 S76:V76 X76:AA76">
    <cfRule type="cellIs" priority="7" dxfId="3" operator="equal" stopIfTrue="1">
      <formula>0</formula>
    </cfRule>
  </conditionalFormatting>
  <conditionalFormatting sqref="N18:Q57">
    <cfRule type="cellIs" priority="8" dxfId="1" operator="greaterThan" stopIfTrue="1">
      <formula>0</formula>
    </cfRule>
    <cfRule type="cellIs" priority="9" dxfId="1" operator="notEqual" stopIfTrue="1">
      <formula>ROUND(N18,2)</formula>
    </cfRule>
    <cfRule type="cellIs" priority="10" dxfId="3" operator="equal" stopIfTrue="1">
      <formula>0</formula>
    </cfRule>
  </conditionalFormatting>
  <conditionalFormatting sqref="P58:Q59">
    <cfRule type="cellIs" priority="11" dxfId="1" operator="greaterThan" stopIfTrue="1">
      <formula>0</formula>
    </cfRule>
    <cfRule type="cellIs" priority="12" dxfId="1" operator="notEqual" stopIfTrue="1">
      <formula>TRUNC(P58)</formula>
    </cfRule>
    <cfRule type="cellIs" priority="13" dxfId="3" operator="equal" stopIfTrue="1">
      <formula>0</formula>
    </cfRule>
  </conditionalFormatting>
  <conditionalFormatting sqref="U58:V59 S18:V57">
    <cfRule type="cellIs" priority="14" dxfId="1" operator="lessThan" stopIfTrue="1">
      <formula>0</formula>
    </cfRule>
    <cfRule type="cellIs" priority="15" dxfId="3" operator="equal" stopIfTrue="1">
      <formula>0</formula>
    </cfRule>
  </conditionalFormatting>
  <conditionalFormatting sqref="D58:E67 I58:J67 N58:O67 S58:T67 X58:Y67">
    <cfRule type="cellIs" priority="16" dxfId="49" operator="equal" stopIfTrue="1">
      <formula>0</formula>
    </cfRule>
  </conditionalFormatting>
  <conditionalFormatting sqref="D8 I8 N8 X8 S8">
    <cfRule type="cellIs" priority="17" dxfId="1" operator="notEqual" stopIfTrue="1">
      <formula>"Validation: OK"</formula>
    </cfRule>
  </conditionalFormatting>
  <conditionalFormatting sqref="D68:G75 I68:L75 N68:Q75 S68:V75">
    <cfRule type="cellIs" priority="18" dxfId="3" operator="equal" stopIfTrue="1">
      <formula>0</formula>
    </cfRule>
    <cfRule type="cellIs" priority="19" dxfId="1" operator="notEqual" stopIfTrue="1">
      <formula>TRUNC(D68)</formula>
    </cfRule>
  </conditionalFormatting>
  <conditionalFormatting sqref="X68:AA75">
    <cfRule type="cellIs" priority="20" dxfId="3" operator="equal" stopIfTrue="1">
      <formula>0</formula>
    </cfRule>
    <cfRule type="cellIs" priority="21" dxfId="1" operator="notEqual" stopIfTrue="1">
      <formula>ROUND(X68,2)</formula>
    </cfRule>
  </conditionalFormatting>
  <conditionalFormatting sqref="X18:AA57 Z58:AA67">
    <cfRule type="expression" priority="22" dxfId="1" stopIfTrue="1">
      <formula>X18/S18&lt;0.03</formula>
    </cfRule>
    <cfRule type="expression" priority="23" dxfId="1" stopIfTrue="1">
      <formula>X121&amp;CQ18&lt;&gt;""</formula>
    </cfRule>
    <cfRule type="cellIs" priority="24" dxfId="3" operator="equal" stopIfTrue="1">
      <formula>0</formula>
    </cfRule>
  </conditionalFormatting>
  <conditionalFormatting sqref="F60:G67 K60:L67 U60:V67">
    <cfRule type="cellIs" priority="25" dxfId="3" operator="equal" stopIfTrue="1">
      <formula>0</formula>
    </cfRule>
    <cfRule type="cellIs" priority="26" dxfId="1" operator="notEqual" stopIfTrue="1">
      <formula>TRUNC(F60)</formula>
    </cfRule>
    <cfRule type="cellIs" priority="27" dxfId="1" operator="lessThan" stopIfTrue="1">
      <formula>0</formula>
    </cfRule>
  </conditionalFormatting>
  <conditionalFormatting sqref="P60:Q67">
    <cfRule type="cellIs" priority="28" dxfId="3" operator="equal" stopIfTrue="1">
      <formula>0</formula>
    </cfRule>
    <cfRule type="cellIs" priority="29" dxfId="1" operator="notEqual" stopIfTrue="1">
      <formula>TRUNC(P60)</formula>
    </cfRule>
    <cfRule type="cellIs" priority="30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33.28125" style="0" customWidth="1"/>
    <col min="6" max="6" width="0" style="0" hidden="1" customWidth="1"/>
    <col min="9" max="9" width="0" style="0" hidden="1" customWidth="1"/>
    <col min="12" max="12" width="0" style="0" hidden="1" customWidth="1"/>
    <col min="15" max="15" width="0" style="0" hidden="1" customWidth="1"/>
    <col min="18" max="18" width="0" style="0" hidden="1" customWidth="1"/>
  </cols>
  <sheetData>
    <row r="1" spans="1:20" ht="18">
      <c r="A1" s="1" t="s">
        <v>40</v>
      </c>
      <c r="B1" s="5"/>
      <c r="C1" s="5"/>
      <c r="D1" s="5"/>
      <c r="E1" s="5"/>
      <c r="F1" s="5"/>
      <c r="G1" s="332"/>
      <c r="H1" s="3"/>
      <c r="I1" s="3"/>
      <c r="J1" s="369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155"/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70" t="s">
        <v>46</v>
      </c>
      <c r="B3" s="5"/>
      <c r="C3" s="5"/>
      <c r="D3" s="152"/>
      <c r="E3" s="5" t="s">
        <v>41</v>
      </c>
      <c r="F3" s="5"/>
      <c r="G3" s="5"/>
      <c r="H3" s="5"/>
      <c r="I3" s="5"/>
      <c r="J3" s="5"/>
      <c r="K3" s="5"/>
      <c r="L3" s="5"/>
      <c r="M3" s="5" t="s">
        <v>43</v>
      </c>
      <c r="N3" s="5"/>
      <c r="O3" s="3"/>
      <c r="P3" s="371"/>
      <c r="Q3" s="371"/>
      <c r="R3" s="3"/>
      <c r="S3" s="371"/>
      <c r="T3" s="3"/>
    </row>
    <row r="4" spans="1:20" ht="15.75">
      <c r="A4" s="370" t="s">
        <v>47</v>
      </c>
      <c r="B4" s="5"/>
      <c r="C4" s="5"/>
      <c r="D4" s="372"/>
      <c r="E4" s="5" t="s">
        <v>45</v>
      </c>
      <c r="F4" s="5"/>
      <c r="G4" s="5"/>
      <c r="H4" s="5"/>
      <c r="I4" s="5"/>
      <c r="J4" s="5"/>
      <c r="K4" s="5"/>
      <c r="L4" s="5"/>
      <c r="M4" s="5" t="s">
        <v>44</v>
      </c>
      <c r="N4" s="5"/>
      <c r="O4" s="3"/>
      <c r="P4" s="371"/>
      <c r="Q4" s="371"/>
      <c r="R4" s="3"/>
      <c r="S4" s="371"/>
      <c r="T4" s="3"/>
    </row>
    <row r="5" spans="1:20" ht="15.75">
      <c r="A5" s="370" t="s">
        <v>1</v>
      </c>
      <c r="B5" s="5"/>
      <c r="C5" s="5"/>
      <c r="D5" s="373"/>
      <c r="E5" s="2" t="s">
        <v>42</v>
      </c>
      <c r="F5" s="5"/>
      <c r="G5" s="5"/>
      <c r="H5" s="5"/>
      <c r="I5" s="5"/>
      <c r="J5" s="5"/>
      <c r="K5" s="5"/>
      <c r="L5" s="5"/>
      <c r="M5" s="5"/>
      <c r="N5" s="5"/>
      <c r="O5" s="3"/>
      <c r="P5" s="371"/>
      <c r="Q5" s="371"/>
      <c r="R5" s="3"/>
      <c r="S5" s="371"/>
      <c r="T5" s="3"/>
    </row>
    <row r="6" spans="1:20" ht="15.75">
      <c r="A6" s="374" t="s">
        <v>129</v>
      </c>
      <c r="B6" s="5"/>
      <c r="C6" s="5"/>
      <c r="D6" s="5"/>
      <c r="E6" s="5"/>
      <c r="F6" s="5"/>
      <c r="G6" s="5"/>
      <c r="H6" s="6"/>
      <c r="I6" s="6"/>
      <c r="J6" s="56"/>
      <c r="K6" s="56"/>
      <c r="L6" s="5"/>
      <c r="M6" s="5"/>
      <c r="N6" s="5"/>
      <c r="O6" s="5"/>
      <c r="P6" s="371"/>
      <c r="Q6" s="371"/>
      <c r="R6" s="54"/>
      <c r="S6" s="371"/>
      <c r="T6" s="3"/>
    </row>
    <row r="7" spans="1:20" ht="15.75">
      <c r="A7" s="374"/>
      <c r="B7" s="5"/>
      <c r="C7" s="5"/>
      <c r="D7" s="5"/>
      <c r="E7" s="5"/>
      <c r="F7" s="5"/>
      <c r="G7" s="5"/>
      <c r="H7" s="6"/>
      <c r="I7" s="6"/>
      <c r="J7" s="56"/>
      <c r="K7" s="56"/>
      <c r="L7" s="5"/>
      <c r="M7" s="5"/>
      <c r="N7" s="5"/>
      <c r="O7" s="5"/>
      <c r="P7" s="5"/>
      <c r="Q7" s="54"/>
      <c r="R7" s="54"/>
      <c r="S7" s="3"/>
      <c r="T7" s="3"/>
    </row>
    <row r="8" spans="1:20" ht="13.5" thickBot="1">
      <c r="A8" s="3"/>
      <c r="B8" s="239"/>
      <c r="C8" s="3"/>
      <c r="D8" s="148" t="str">
        <f>D39</f>
        <v>Validation: OK</v>
      </c>
      <c r="E8" s="239"/>
      <c r="F8" s="239"/>
      <c r="G8" s="239"/>
      <c r="H8" s="3"/>
      <c r="I8" s="3"/>
      <c r="J8" s="3"/>
      <c r="K8" s="3"/>
      <c r="L8" s="3"/>
      <c r="M8" s="4" t="str">
        <f>M39</f>
        <v>Validation: OK</v>
      </c>
      <c r="N8" s="3"/>
      <c r="O8" s="3"/>
      <c r="P8" s="3"/>
      <c r="Q8" s="3"/>
      <c r="R8" s="3"/>
      <c r="S8" s="3"/>
      <c r="T8" s="3"/>
    </row>
    <row r="9" spans="1:20" ht="12.75">
      <c r="A9" s="375"/>
      <c r="B9" s="376"/>
      <c r="C9" s="376"/>
      <c r="D9" s="377">
        <v>1</v>
      </c>
      <c r="E9" s="378"/>
      <c r="F9" s="378"/>
      <c r="G9" s="376"/>
      <c r="H9" s="376"/>
      <c r="I9" s="376"/>
      <c r="J9" s="376"/>
      <c r="K9" s="379"/>
      <c r="L9" s="380" t="s">
        <v>76</v>
      </c>
      <c r="M9" s="381">
        <v>2</v>
      </c>
      <c r="N9" s="378"/>
      <c r="O9" s="378"/>
      <c r="P9" s="376"/>
      <c r="Q9" s="376"/>
      <c r="R9" s="376"/>
      <c r="S9" s="376"/>
      <c r="T9" s="382"/>
    </row>
    <row r="10" spans="1:20" ht="12.75">
      <c r="A10" s="258"/>
      <c r="B10" s="239"/>
      <c r="C10" s="383"/>
      <c r="D10" s="3"/>
      <c r="E10" s="42"/>
      <c r="F10" s="42"/>
      <c r="G10" s="239"/>
      <c r="H10" s="239"/>
      <c r="I10" s="239"/>
      <c r="J10" s="239"/>
      <c r="K10" s="383"/>
      <c r="L10" s="384" t="s">
        <v>76</v>
      </c>
      <c r="M10" s="3"/>
      <c r="N10" s="42"/>
      <c r="O10" s="42"/>
      <c r="P10" s="239"/>
      <c r="Q10" s="239"/>
      <c r="R10" s="239"/>
      <c r="S10" s="239"/>
      <c r="T10" s="385"/>
    </row>
    <row r="11" spans="1:20" ht="12.75">
      <c r="A11" s="258"/>
      <c r="B11" s="239"/>
      <c r="C11" s="239"/>
      <c r="D11" s="41" t="s">
        <v>130</v>
      </c>
      <c r="E11" s="42"/>
      <c r="F11" s="42"/>
      <c r="G11" s="239"/>
      <c r="H11" s="239"/>
      <c r="I11" s="239"/>
      <c r="J11" s="239"/>
      <c r="K11" s="383"/>
      <c r="L11" s="384" t="s">
        <v>76</v>
      </c>
      <c r="M11" s="335" t="s">
        <v>131</v>
      </c>
      <c r="N11" s="42"/>
      <c r="O11" s="42"/>
      <c r="P11" s="239"/>
      <c r="Q11" s="239"/>
      <c r="R11" s="239"/>
      <c r="S11" s="239"/>
      <c r="T11" s="385"/>
    </row>
    <row r="12" spans="1:20" ht="12.75">
      <c r="A12" s="258"/>
      <c r="B12" s="239"/>
      <c r="C12" s="239"/>
      <c r="D12" s="41" t="s">
        <v>132</v>
      </c>
      <c r="E12" s="42"/>
      <c r="F12" s="42"/>
      <c r="G12" s="239"/>
      <c r="H12" s="239"/>
      <c r="I12" s="239"/>
      <c r="J12" s="239"/>
      <c r="K12" s="383"/>
      <c r="L12" s="384" t="s">
        <v>76</v>
      </c>
      <c r="M12" s="335" t="s">
        <v>133</v>
      </c>
      <c r="N12" s="42"/>
      <c r="O12" s="42"/>
      <c r="P12" s="239"/>
      <c r="Q12" s="239"/>
      <c r="R12" s="239"/>
      <c r="S12" s="239"/>
      <c r="T12" s="385"/>
    </row>
    <row r="13" spans="1:20" ht="12.75">
      <c r="A13" s="258"/>
      <c r="B13" s="239"/>
      <c r="C13" s="239"/>
      <c r="D13" s="41" t="s">
        <v>67</v>
      </c>
      <c r="E13" s="3"/>
      <c r="F13" s="3"/>
      <c r="G13" s="3"/>
      <c r="H13" s="3"/>
      <c r="I13" s="3"/>
      <c r="J13" s="3"/>
      <c r="K13" s="3"/>
      <c r="L13" s="3"/>
      <c r="M13" s="178" t="s">
        <v>68</v>
      </c>
      <c r="N13" s="3"/>
      <c r="O13" s="3"/>
      <c r="P13" s="239"/>
      <c r="Q13" s="239"/>
      <c r="R13" s="239"/>
      <c r="S13" s="239"/>
      <c r="T13" s="385"/>
    </row>
    <row r="14" spans="1:20" ht="12.75">
      <c r="A14" s="258"/>
      <c r="B14" s="239"/>
      <c r="C14" s="383"/>
      <c r="D14" s="506" t="s">
        <v>134</v>
      </c>
      <c r="E14" s="507"/>
      <c r="F14" s="387"/>
      <c r="G14" s="506" t="s">
        <v>135</v>
      </c>
      <c r="H14" s="507"/>
      <c r="I14" s="387"/>
      <c r="J14" s="506" t="s">
        <v>136</v>
      </c>
      <c r="K14" s="507"/>
      <c r="L14" s="386" t="s">
        <v>76</v>
      </c>
      <c r="M14" s="506" t="s">
        <v>134</v>
      </c>
      <c r="N14" s="507"/>
      <c r="O14" s="387"/>
      <c r="P14" s="506" t="s">
        <v>135</v>
      </c>
      <c r="Q14" s="507"/>
      <c r="R14" s="387"/>
      <c r="S14" s="506" t="s">
        <v>136</v>
      </c>
      <c r="T14" s="508"/>
    </row>
    <row r="15" spans="1:20" ht="25.5">
      <c r="A15" s="258"/>
      <c r="B15" s="239"/>
      <c r="C15" s="383"/>
      <c r="D15" s="388" t="s">
        <v>137</v>
      </c>
      <c r="E15" s="389" t="s">
        <v>30</v>
      </c>
      <c r="F15" s="390"/>
      <c r="G15" s="390" t="s">
        <v>137</v>
      </c>
      <c r="H15" s="390" t="s">
        <v>30</v>
      </c>
      <c r="I15" s="390"/>
      <c r="J15" s="388" t="s">
        <v>137</v>
      </c>
      <c r="K15" s="389" t="s">
        <v>30</v>
      </c>
      <c r="L15" s="391" t="s">
        <v>76</v>
      </c>
      <c r="M15" s="390" t="s">
        <v>137</v>
      </c>
      <c r="N15" s="389" t="s">
        <v>30</v>
      </c>
      <c r="O15" s="390"/>
      <c r="P15" s="388" t="s">
        <v>137</v>
      </c>
      <c r="Q15" s="389" t="s">
        <v>30</v>
      </c>
      <c r="R15" s="390"/>
      <c r="S15" s="388" t="s">
        <v>137</v>
      </c>
      <c r="T15" s="392" t="s">
        <v>30</v>
      </c>
    </row>
    <row r="16" spans="1:20" ht="12.75">
      <c r="A16" s="393" t="s">
        <v>138</v>
      </c>
      <c r="B16" s="394" t="s">
        <v>13</v>
      </c>
      <c r="C16" s="395" t="s">
        <v>139</v>
      </c>
      <c r="D16" s="396" t="s">
        <v>14</v>
      </c>
      <c r="E16" s="397" t="s">
        <v>15</v>
      </c>
      <c r="F16" s="398"/>
      <c r="G16" s="398" t="s">
        <v>14</v>
      </c>
      <c r="H16" s="399" t="s">
        <v>15</v>
      </c>
      <c r="I16" s="399"/>
      <c r="J16" s="400" t="s">
        <v>14</v>
      </c>
      <c r="K16" s="401" t="s">
        <v>15</v>
      </c>
      <c r="L16" s="402" t="s">
        <v>76</v>
      </c>
      <c r="M16" s="398" t="s">
        <v>14</v>
      </c>
      <c r="N16" s="397" t="s">
        <v>15</v>
      </c>
      <c r="O16" s="398"/>
      <c r="P16" s="398" t="s">
        <v>14</v>
      </c>
      <c r="Q16" s="401" t="s">
        <v>15</v>
      </c>
      <c r="R16" s="399"/>
      <c r="S16" s="400" t="s">
        <v>14</v>
      </c>
      <c r="T16" s="403" t="s">
        <v>15</v>
      </c>
    </row>
    <row r="17" spans="1:20" ht="12.75">
      <c r="A17" s="404"/>
      <c r="B17" s="35" t="s">
        <v>118</v>
      </c>
      <c r="C17" s="405" t="s">
        <v>140</v>
      </c>
      <c r="D17" s="406">
        <v>0</v>
      </c>
      <c r="E17" s="407">
        <v>0</v>
      </c>
      <c r="F17" s="408" t="s">
        <v>76</v>
      </c>
      <c r="G17" s="409"/>
      <c r="H17" s="410"/>
      <c r="I17" s="408" t="s">
        <v>76</v>
      </c>
      <c r="J17" s="411">
        <v>0</v>
      </c>
      <c r="K17" s="412">
        <v>0</v>
      </c>
      <c r="L17" s="413" t="s">
        <v>76</v>
      </c>
      <c r="M17" s="407">
        <v>0</v>
      </c>
      <c r="N17" s="407">
        <v>0</v>
      </c>
      <c r="O17" s="408" t="s">
        <v>76</v>
      </c>
      <c r="P17" s="409"/>
      <c r="Q17" s="410"/>
      <c r="R17" s="408" t="s">
        <v>76</v>
      </c>
      <c r="S17" s="411">
        <v>0</v>
      </c>
      <c r="T17" s="414">
        <v>0</v>
      </c>
    </row>
    <row r="18" spans="1:20" ht="12.75">
      <c r="A18" s="258"/>
      <c r="B18" s="42"/>
      <c r="C18" s="415" t="s">
        <v>141</v>
      </c>
      <c r="D18" s="406">
        <v>0</v>
      </c>
      <c r="E18" s="407">
        <v>0</v>
      </c>
      <c r="F18" s="408" t="s">
        <v>76</v>
      </c>
      <c r="G18" s="406">
        <v>0</v>
      </c>
      <c r="H18" s="407">
        <v>0</v>
      </c>
      <c r="I18" s="408" t="s">
        <v>76</v>
      </c>
      <c r="J18" s="411">
        <v>0</v>
      </c>
      <c r="K18" s="412">
        <v>0</v>
      </c>
      <c r="L18" s="413" t="s">
        <v>76</v>
      </c>
      <c r="M18" s="407">
        <v>0</v>
      </c>
      <c r="N18" s="407">
        <v>0</v>
      </c>
      <c r="O18" s="408" t="s">
        <v>76</v>
      </c>
      <c r="P18" s="406">
        <v>0</v>
      </c>
      <c r="Q18" s="407">
        <v>0</v>
      </c>
      <c r="R18" s="408" t="s">
        <v>76</v>
      </c>
      <c r="S18" s="411">
        <v>0</v>
      </c>
      <c r="T18" s="414">
        <v>0</v>
      </c>
    </row>
    <row r="19" spans="1:20" ht="12.75">
      <c r="A19" s="416" t="s">
        <v>142</v>
      </c>
      <c r="B19" s="42"/>
      <c r="C19" s="417" t="s">
        <v>143</v>
      </c>
      <c r="D19" s="406">
        <v>0</v>
      </c>
      <c r="E19" s="407">
        <v>0</v>
      </c>
      <c r="F19" s="408" t="s">
        <v>76</v>
      </c>
      <c r="G19" s="409"/>
      <c r="H19" s="410"/>
      <c r="I19" s="418" t="s">
        <v>76</v>
      </c>
      <c r="J19" s="409"/>
      <c r="K19" s="419"/>
      <c r="L19" s="413" t="s">
        <v>76</v>
      </c>
      <c r="M19" s="407">
        <v>0</v>
      </c>
      <c r="N19" s="407">
        <v>0</v>
      </c>
      <c r="O19" s="408" t="s">
        <v>76</v>
      </c>
      <c r="P19" s="409"/>
      <c r="Q19" s="410"/>
      <c r="R19" s="418" t="s">
        <v>76</v>
      </c>
      <c r="S19" s="409"/>
      <c r="T19" s="420"/>
    </row>
    <row r="20" spans="1:20" ht="12.75">
      <c r="A20" s="416" t="s">
        <v>144</v>
      </c>
      <c r="B20" s="42"/>
      <c r="C20" s="417" t="s">
        <v>145</v>
      </c>
      <c r="D20" s="411">
        <v>0</v>
      </c>
      <c r="E20" s="407">
        <v>0</v>
      </c>
      <c r="F20" s="408" t="s">
        <v>76</v>
      </c>
      <c r="G20" s="411">
        <v>0</v>
      </c>
      <c r="H20" s="421">
        <v>0</v>
      </c>
      <c r="I20" s="408" t="s">
        <v>76</v>
      </c>
      <c r="J20" s="411">
        <v>0</v>
      </c>
      <c r="K20" s="412">
        <v>0</v>
      </c>
      <c r="L20" s="413" t="s">
        <v>76</v>
      </c>
      <c r="M20" s="421">
        <v>0</v>
      </c>
      <c r="N20" s="407">
        <v>0</v>
      </c>
      <c r="O20" s="408" t="s">
        <v>76</v>
      </c>
      <c r="P20" s="411">
        <v>0</v>
      </c>
      <c r="Q20" s="421">
        <v>0</v>
      </c>
      <c r="R20" s="408" t="s">
        <v>76</v>
      </c>
      <c r="S20" s="411">
        <v>0</v>
      </c>
      <c r="T20" s="414">
        <v>0</v>
      </c>
    </row>
    <row r="21" spans="1:20" ht="12.75">
      <c r="A21" s="416" t="s">
        <v>111</v>
      </c>
      <c r="B21" s="42"/>
      <c r="C21" s="417" t="s">
        <v>146</v>
      </c>
      <c r="D21" s="409"/>
      <c r="E21" s="410"/>
      <c r="F21" s="410" t="s">
        <v>76</v>
      </c>
      <c r="G21" s="409"/>
      <c r="H21" s="410"/>
      <c r="I21" s="408" t="s">
        <v>76</v>
      </c>
      <c r="J21" s="411">
        <v>0</v>
      </c>
      <c r="K21" s="412">
        <v>0</v>
      </c>
      <c r="L21" s="413" t="s">
        <v>76</v>
      </c>
      <c r="M21" s="410"/>
      <c r="N21" s="410"/>
      <c r="O21" s="410" t="s">
        <v>76</v>
      </c>
      <c r="P21" s="409"/>
      <c r="Q21" s="410"/>
      <c r="R21" s="408" t="s">
        <v>76</v>
      </c>
      <c r="S21" s="411">
        <v>0</v>
      </c>
      <c r="T21" s="414">
        <v>0</v>
      </c>
    </row>
    <row r="22" spans="1:20" ht="12.75">
      <c r="A22" s="416"/>
      <c r="B22" s="422"/>
      <c r="C22" s="423" t="s">
        <v>147</v>
      </c>
      <c r="D22" s="424">
        <v>0</v>
      </c>
      <c r="E22" s="425">
        <v>0</v>
      </c>
      <c r="F22" s="408" t="s">
        <v>76</v>
      </c>
      <c r="G22" s="424">
        <v>0</v>
      </c>
      <c r="H22" s="425">
        <v>0</v>
      </c>
      <c r="I22" s="408" t="s">
        <v>76</v>
      </c>
      <c r="J22" s="424">
        <v>0</v>
      </c>
      <c r="K22" s="426">
        <v>0</v>
      </c>
      <c r="L22" s="427" t="s">
        <v>76</v>
      </c>
      <c r="M22" s="425">
        <v>0</v>
      </c>
      <c r="N22" s="425">
        <v>0</v>
      </c>
      <c r="O22" s="408" t="s">
        <v>76</v>
      </c>
      <c r="P22" s="424">
        <v>0</v>
      </c>
      <c r="Q22" s="425">
        <v>0</v>
      </c>
      <c r="R22" s="408" t="s">
        <v>76</v>
      </c>
      <c r="S22" s="424">
        <v>0</v>
      </c>
      <c r="T22" s="428">
        <v>0</v>
      </c>
    </row>
    <row r="23" spans="1:20" ht="12.75">
      <c r="A23" s="258"/>
      <c r="B23" s="42" t="s">
        <v>20</v>
      </c>
      <c r="C23" s="415" t="s">
        <v>140</v>
      </c>
      <c r="D23" s="406">
        <v>0</v>
      </c>
      <c r="E23" s="407">
        <v>0</v>
      </c>
      <c r="F23" s="408" t="s">
        <v>76</v>
      </c>
      <c r="G23" s="409"/>
      <c r="H23" s="410"/>
      <c r="I23" s="408" t="s">
        <v>76</v>
      </c>
      <c r="J23" s="411">
        <v>0</v>
      </c>
      <c r="K23" s="412">
        <v>0</v>
      </c>
      <c r="L23" s="413" t="s">
        <v>76</v>
      </c>
      <c r="M23" s="407">
        <v>0</v>
      </c>
      <c r="N23" s="407">
        <v>0</v>
      </c>
      <c r="O23" s="408" t="s">
        <v>76</v>
      </c>
      <c r="P23" s="409"/>
      <c r="Q23" s="410"/>
      <c r="R23" s="408" t="s">
        <v>76</v>
      </c>
      <c r="S23" s="411">
        <v>0</v>
      </c>
      <c r="T23" s="414">
        <v>0</v>
      </c>
    </row>
    <row r="24" spans="1:20" ht="12.75">
      <c r="A24" s="258"/>
      <c r="B24" s="42"/>
      <c r="C24" s="415" t="s">
        <v>141</v>
      </c>
      <c r="D24" s="406">
        <v>0</v>
      </c>
      <c r="E24" s="407">
        <v>0</v>
      </c>
      <c r="F24" s="408" t="s">
        <v>76</v>
      </c>
      <c r="G24" s="406">
        <v>0</v>
      </c>
      <c r="H24" s="407">
        <v>0</v>
      </c>
      <c r="I24" s="408" t="s">
        <v>76</v>
      </c>
      <c r="J24" s="406">
        <v>0</v>
      </c>
      <c r="K24" s="429">
        <v>0</v>
      </c>
      <c r="L24" s="413" t="s">
        <v>76</v>
      </c>
      <c r="M24" s="407">
        <v>0</v>
      </c>
      <c r="N24" s="407">
        <v>0</v>
      </c>
      <c r="O24" s="408" t="s">
        <v>76</v>
      </c>
      <c r="P24" s="406">
        <v>0</v>
      </c>
      <c r="Q24" s="407">
        <v>0</v>
      </c>
      <c r="R24" s="408" t="s">
        <v>76</v>
      </c>
      <c r="S24" s="406">
        <v>0</v>
      </c>
      <c r="T24" s="430">
        <v>0</v>
      </c>
    </row>
    <row r="25" spans="1:20" ht="12.75">
      <c r="A25" s="416"/>
      <c r="B25" s="42"/>
      <c r="C25" s="417" t="s">
        <v>145</v>
      </c>
      <c r="D25" s="411">
        <v>0</v>
      </c>
      <c r="E25" s="407">
        <v>0</v>
      </c>
      <c r="F25" s="408" t="s">
        <v>76</v>
      </c>
      <c r="G25" s="411">
        <v>0</v>
      </c>
      <c r="H25" s="407">
        <v>0</v>
      </c>
      <c r="I25" s="408" t="s">
        <v>76</v>
      </c>
      <c r="J25" s="411">
        <v>0</v>
      </c>
      <c r="K25" s="429">
        <v>0</v>
      </c>
      <c r="L25" s="413" t="s">
        <v>76</v>
      </c>
      <c r="M25" s="421">
        <v>0</v>
      </c>
      <c r="N25" s="407">
        <v>0</v>
      </c>
      <c r="O25" s="408" t="s">
        <v>76</v>
      </c>
      <c r="P25" s="411">
        <v>0</v>
      </c>
      <c r="Q25" s="407">
        <v>0</v>
      </c>
      <c r="R25" s="408" t="s">
        <v>76</v>
      </c>
      <c r="S25" s="411">
        <v>0</v>
      </c>
      <c r="T25" s="430">
        <v>0</v>
      </c>
    </row>
    <row r="26" spans="1:20" ht="12.75">
      <c r="A26" s="258"/>
      <c r="B26" s="42"/>
      <c r="C26" s="417" t="s">
        <v>147</v>
      </c>
      <c r="D26" s="431">
        <v>0</v>
      </c>
      <c r="E26" s="432">
        <v>0</v>
      </c>
      <c r="F26" s="408" t="s">
        <v>76</v>
      </c>
      <c r="G26" s="431">
        <v>0</v>
      </c>
      <c r="H26" s="432">
        <v>0</v>
      </c>
      <c r="I26" s="408" t="s">
        <v>76</v>
      </c>
      <c r="J26" s="431">
        <v>0</v>
      </c>
      <c r="K26" s="433">
        <v>0</v>
      </c>
      <c r="L26" s="434" t="s">
        <v>76</v>
      </c>
      <c r="M26" s="432">
        <v>0</v>
      </c>
      <c r="N26" s="432">
        <v>0</v>
      </c>
      <c r="O26" s="408" t="s">
        <v>76</v>
      </c>
      <c r="P26" s="431">
        <v>0</v>
      </c>
      <c r="Q26" s="432">
        <v>0</v>
      </c>
      <c r="R26" s="408" t="s">
        <v>76</v>
      </c>
      <c r="S26" s="431">
        <v>0</v>
      </c>
      <c r="T26" s="435">
        <v>0</v>
      </c>
    </row>
    <row r="27" spans="1:20" ht="12.75">
      <c r="A27" s="436"/>
      <c r="B27" s="437" t="s">
        <v>21</v>
      </c>
      <c r="C27" s="438" t="s">
        <v>148</v>
      </c>
      <c r="D27" s="439"/>
      <c r="E27" s="440">
        <v>0</v>
      </c>
      <c r="F27" s="408" t="s">
        <v>76</v>
      </c>
      <c r="G27" s="441"/>
      <c r="H27" s="442"/>
      <c r="I27" s="408" t="s">
        <v>76</v>
      </c>
      <c r="J27" s="439"/>
      <c r="K27" s="443">
        <v>0</v>
      </c>
      <c r="L27" s="444" t="s">
        <v>76</v>
      </c>
      <c r="M27" s="445"/>
      <c r="N27" s="440">
        <v>0</v>
      </c>
      <c r="O27" s="408" t="s">
        <v>76</v>
      </c>
      <c r="P27" s="441"/>
      <c r="Q27" s="442"/>
      <c r="R27" s="408" t="s">
        <v>76</v>
      </c>
      <c r="S27" s="439"/>
      <c r="T27" s="446">
        <v>0</v>
      </c>
    </row>
    <row r="28" spans="1:20" ht="12.75">
      <c r="A28" s="404"/>
      <c r="B28" s="42" t="s">
        <v>118</v>
      </c>
      <c r="C28" s="415" t="s">
        <v>140</v>
      </c>
      <c r="D28" s="409"/>
      <c r="E28" s="432">
        <v>0</v>
      </c>
      <c r="F28" s="408" t="s">
        <v>76</v>
      </c>
      <c r="G28" s="409"/>
      <c r="H28" s="410"/>
      <c r="I28" s="418" t="s">
        <v>76</v>
      </c>
      <c r="J28" s="409"/>
      <c r="K28" s="419"/>
      <c r="L28" s="434" t="s">
        <v>76</v>
      </c>
      <c r="M28" s="410"/>
      <c r="N28" s="432">
        <v>0</v>
      </c>
      <c r="O28" s="408" t="s">
        <v>76</v>
      </c>
      <c r="P28" s="409"/>
      <c r="Q28" s="410"/>
      <c r="R28" s="418" t="s">
        <v>76</v>
      </c>
      <c r="S28" s="409"/>
      <c r="T28" s="420"/>
    </row>
    <row r="29" spans="1:20" ht="12.75">
      <c r="A29" s="416"/>
      <c r="B29" s="42"/>
      <c r="C29" s="415" t="s">
        <v>141</v>
      </c>
      <c r="D29" s="409"/>
      <c r="E29" s="432">
        <v>0</v>
      </c>
      <c r="F29" s="408" t="s">
        <v>76</v>
      </c>
      <c r="G29" s="409"/>
      <c r="H29" s="410"/>
      <c r="I29" s="418" t="s">
        <v>76</v>
      </c>
      <c r="J29" s="409"/>
      <c r="K29" s="433">
        <v>0</v>
      </c>
      <c r="L29" s="434" t="s">
        <v>76</v>
      </c>
      <c r="M29" s="410"/>
      <c r="N29" s="432">
        <v>0</v>
      </c>
      <c r="O29" s="408" t="s">
        <v>76</v>
      </c>
      <c r="P29" s="409"/>
      <c r="Q29" s="410"/>
      <c r="R29" s="418" t="s">
        <v>76</v>
      </c>
      <c r="S29" s="409"/>
      <c r="T29" s="435">
        <v>0</v>
      </c>
    </row>
    <row r="30" spans="1:20" ht="12.75">
      <c r="A30" s="416" t="s">
        <v>110</v>
      </c>
      <c r="B30" s="42"/>
      <c r="C30" s="417" t="s">
        <v>143</v>
      </c>
      <c r="D30" s="409"/>
      <c r="E30" s="432">
        <v>0</v>
      </c>
      <c r="F30" s="408" t="s">
        <v>76</v>
      </c>
      <c r="G30" s="409"/>
      <c r="H30" s="410"/>
      <c r="I30" s="418" t="s">
        <v>76</v>
      </c>
      <c r="J30" s="409"/>
      <c r="K30" s="419"/>
      <c r="L30" s="434" t="s">
        <v>76</v>
      </c>
      <c r="M30" s="410"/>
      <c r="N30" s="432">
        <v>0</v>
      </c>
      <c r="O30" s="408" t="s">
        <v>76</v>
      </c>
      <c r="P30" s="409"/>
      <c r="Q30" s="410"/>
      <c r="R30" s="418" t="s">
        <v>76</v>
      </c>
      <c r="S30" s="409"/>
      <c r="T30" s="420"/>
    </row>
    <row r="31" spans="1:20" ht="12.75">
      <c r="A31" s="416"/>
      <c r="B31" s="422"/>
      <c r="C31" s="423" t="s">
        <v>147</v>
      </c>
      <c r="D31" s="447"/>
      <c r="E31" s="448">
        <v>0</v>
      </c>
      <c r="F31" s="408" t="s">
        <v>76</v>
      </c>
      <c r="G31" s="447"/>
      <c r="H31" s="449"/>
      <c r="I31" s="418" t="s">
        <v>76</v>
      </c>
      <c r="J31" s="447"/>
      <c r="K31" s="450">
        <v>0</v>
      </c>
      <c r="L31" s="451" t="s">
        <v>76</v>
      </c>
      <c r="M31" s="449"/>
      <c r="N31" s="448">
        <v>0</v>
      </c>
      <c r="O31" s="408" t="s">
        <v>76</v>
      </c>
      <c r="P31" s="447"/>
      <c r="Q31" s="449"/>
      <c r="R31" s="418" t="s">
        <v>76</v>
      </c>
      <c r="S31" s="447"/>
      <c r="T31" s="452">
        <v>0</v>
      </c>
    </row>
    <row r="32" spans="1:20" ht="12.75">
      <c r="A32" s="258"/>
      <c r="B32" s="42" t="s">
        <v>20</v>
      </c>
      <c r="C32" s="415" t="s">
        <v>140</v>
      </c>
      <c r="D32" s="409"/>
      <c r="E32" s="407">
        <v>0</v>
      </c>
      <c r="F32" s="408" t="s">
        <v>76</v>
      </c>
      <c r="G32" s="409"/>
      <c r="H32" s="410"/>
      <c r="I32" s="418" t="s">
        <v>76</v>
      </c>
      <c r="J32" s="409"/>
      <c r="K32" s="419"/>
      <c r="L32" s="413" t="s">
        <v>76</v>
      </c>
      <c r="M32" s="410"/>
      <c r="N32" s="407">
        <v>0</v>
      </c>
      <c r="O32" s="408" t="s">
        <v>76</v>
      </c>
      <c r="P32" s="409"/>
      <c r="Q32" s="410"/>
      <c r="R32" s="418" t="s">
        <v>76</v>
      </c>
      <c r="S32" s="409"/>
      <c r="T32" s="420"/>
    </row>
    <row r="33" spans="1:20" ht="12.75">
      <c r="A33" s="258"/>
      <c r="B33" s="42"/>
      <c r="C33" s="415" t="s">
        <v>141</v>
      </c>
      <c r="D33" s="409"/>
      <c r="E33" s="407">
        <v>0</v>
      </c>
      <c r="F33" s="408" t="s">
        <v>76</v>
      </c>
      <c r="G33" s="409"/>
      <c r="H33" s="410"/>
      <c r="I33" s="418" t="s">
        <v>76</v>
      </c>
      <c r="J33" s="409"/>
      <c r="K33" s="429">
        <v>0</v>
      </c>
      <c r="L33" s="413" t="s">
        <v>76</v>
      </c>
      <c r="M33" s="410"/>
      <c r="N33" s="407">
        <v>0</v>
      </c>
      <c r="O33" s="408" t="s">
        <v>76</v>
      </c>
      <c r="P33" s="409"/>
      <c r="Q33" s="410"/>
      <c r="R33" s="418" t="s">
        <v>76</v>
      </c>
      <c r="S33" s="409"/>
      <c r="T33" s="430">
        <v>0</v>
      </c>
    </row>
    <row r="34" spans="1:20" ht="13.5" thickBot="1">
      <c r="A34" s="453"/>
      <c r="B34" s="454"/>
      <c r="C34" s="455" t="s">
        <v>147</v>
      </c>
      <c r="D34" s="456"/>
      <c r="E34" s="457">
        <v>0</v>
      </c>
      <c r="F34" s="408" t="s">
        <v>76</v>
      </c>
      <c r="G34" s="269"/>
      <c r="H34" s="270"/>
      <c r="I34" s="418" t="s">
        <v>76</v>
      </c>
      <c r="J34" s="269"/>
      <c r="K34" s="458">
        <v>0</v>
      </c>
      <c r="L34" s="459" t="s">
        <v>76</v>
      </c>
      <c r="M34" s="460"/>
      <c r="N34" s="457">
        <v>0</v>
      </c>
      <c r="O34" s="408" t="s">
        <v>76</v>
      </c>
      <c r="P34" s="269"/>
      <c r="Q34" s="270"/>
      <c r="R34" s="418" t="s">
        <v>76</v>
      </c>
      <c r="S34" s="269"/>
      <c r="T34" s="461">
        <v>0</v>
      </c>
    </row>
    <row r="35" spans="1:20" ht="12.75">
      <c r="A35" s="462" t="s">
        <v>149</v>
      </c>
      <c r="B35" s="378" t="s">
        <v>118</v>
      </c>
      <c r="C35" s="463"/>
      <c r="D35" s="464">
        <f>SUM(D17:D22)+SUM(D28:D31)</f>
        <v>0</v>
      </c>
      <c r="E35" s="465">
        <f>SUM(E17:E22)+SUM(E28:E31)</f>
        <v>0</v>
      </c>
      <c r="F35" s="408" t="s">
        <v>76</v>
      </c>
      <c r="G35" s="464">
        <f>SUM(G17:G22)+SUM(G28:G31)</f>
        <v>0</v>
      </c>
      <c r="H35" s="465">
        <f>SUM(H17:H22)+SUM(H28:H31)</f>
        <v>0</v>
      </c>
      <c r="I35" s="408" t="s">
        <v>76</v>
      </c>
      <c r="J35" s="464">
        <f>SUM(J17:J22)+SUM(J28:J31)</f>
        <v>0</v>
      </c>
      <c r="K35" s="466">
        <f>SUM(K17:K22)+SUM(K28:K31)</f>
        <v>0</v>
      </c>
      <c r="L35" s="467" t="s">
        <v>76</v>
      </c>
      <c r="M35" s="465">
        <f>SUM(M17:M22)+SUM(M28:M31)</f>
        <v>0</v>
      </c>
      <c r="N35" s="466">
        <f>SUM(N17:N22)+SUM(N28:N31)</f>
        <v>0</v>
      </c>
      <c r="O35" s="408" t="s">
        <v>76</v>
      </c>
      <c r="P35" s="465">
        <f>SUM(P17:P22)+SUM(P28:P31)</f>
        <v>0</v>
      </c>
      <c r="Q35" s="466">
        <f>SUM(Q17:Q22)+SUM(Q28:Q31)</f>
        <v>0</v>
      </c>
      <c r="R35" s="408" t="s">
        <v>76</v>
      </c>
      <c r="S35" s="465">
        <f>SUM(S17:S22)+SUM(S28:S31)</f>
        <v>0</v>
      </c>
      <c r="T35" s="468">
        <f>SUM(T17:T22)+SUM(T28:T31)</f>
        <v>0</v>
      </c>
    </row>
    <row r="36" spans="1:20" ht="12.75">
      <c r="A36" s="258"/>
      <c r="B36" s="42" t="s">
        <v>20</v>
      </c>
      <c r="C36" s="469"/>
      <c r="D36" s="470">
        <f>SUM(D23:D26)+SUM(D32:D34)</f>
        <v>0</v>
      </c>
      <c r="E36" s="471">
        <f>SUM(E23:E26)+SUM(E32:E34)</f>
        <v>0</v>
      </c>
      <c r="F36" s="408" t="s">
        <v>76</v>
      </c>
      <c r="G36" s="470">
        <f>SUM(G23:G26)+SUM(G32:G34)</f>
        <v>0</v>
      </c>
      <c r="H36" s="471">
        <f>SUM(H23:H26)+SUM(H32:H34)</f>
        <v>0</v>
      </c>
      <c r="I36" s="408" t="s">
        <v>76</v>
      </c>
      <c r="J36" s="470">
        <f>SUM(J23:J26)+SUM(J32:J34)</f>
        <v>0</v>
      </c>
      <c r="K36" s="472">
        <f>SUM(K23:K26)+SUM(K32:K34)</f>
        <v>0</v>
      </c>
      <c r="L36" s="473" t="s">
        <v>76</v>
      </c>
      <c r="M36" s="471">
        <f>SUM(M23:M26)+SUM(M32:M34)</f>
        <v>0</v>
      </c>
      <c r="N36" s="472">
        <f>SUM(N23:N26)+SUM(N32:N34)</f>
        <v>0</v>
      </c>
      <c r="O36" s="408" t="s">
        <v>76</v>
      </c>
      <c r="P36" s="471">
        <f>SUM(P23:P26)+SUM(P32:P34)</f>
        <v>0</v>
      </c>
      <c r="Q36" s="472">
        <f>SUM(Q23:Q26)+SUM(Q32:Q34)</f>
        <v>0</v>
      </c>
      <c r="R36" s="408" t="s">
        <v>76</v>
      </c>
      <c r="S36" s="471">
        <f>SUM(S23:S26)+SUM(S32:S34)</f>
        <v>0</v>
      </c>
      <c r="T36" s="474">
        <f>SUM(T23:T26)+SUM(T32:T34)</f>
        <v>0</v>
      </c>
    </row>
    <row r="37" spans="1:20" ht="12.75">
      <c r="A37" s="258"/>
      <c r="B37" s="42" t="s">
        <v>21</v>
      </c>
      <c r="C37" s="417"/>
      <c r="D37" s="475"/>
      <c r="E37" s="471">
        <f>SUM(E27:E27)</f>
        <v>0</v>
      </c>
      <c r="F37" s="408" t="s">
        <v>76</v>
      </c>
      <c r="G37" s="475"/>
      <c r="H37" s="476"/>
      <c r="I37" s="408" t="s">
        <v>76</v>
      </c>
      <c r="J37" s="475"/>
      <c r="K37" s="472">
        <f>SUM(K27:K27)</f>
        <v>0</v>
      </c>
      <c r="L37" s="473" t="s">
        <v>76</v>
      </c>
      <c r="M37" s="476"/>
      <c r="N37" s="472">
        <f>SUM(N27:N27)</f>
        <v>0</v>
      </c>
      <c r="O37" s="408" t="s">
        <v>76</v>
      </c>
      <c r="P37" s="476"/>
      <c r="Q37" s="477"/>
      <c r="R37" s="408" t="s">
        <v>76</v>
      </c>
      <c r="S37" s="476"/>
      <c r="T37" s="474">
        <f>SUM(T27:T27)</f>
        <v>0</v>
      </c>
    </row>
    <row r="38" spans="1:20" ht="13.5" thickBot="1">
      <c r="A38" s="478"/>
      <c r="B38" s="479" t="s">
        <v>22</v>
      </c>
      <c r="C38" s="480"/>
      <c r="D38" s="481">
        <f>SUM(D35:D37)</f>
        <v>0</v>
      </c>
      <c r="E38" s="482">
        <f>SUM(E35:E37)</f>
        <v>0</v>
      </c>
      <c r="F38" s="408" t="s">
        <v>76</v>
      </c>
      <c r="G38" s="481">
        <f>SUM(G35:G37)</f>
        <v>0</v>
      </c>
      <c r="H38" s="482">
        <f>SUM(H35:H37)</f>
        <v>0</v>
      </c>
      <c r="I38" s="408" t="s">
        <v>76</v>
      </c>
      <c r="J38" s="481">
        <f>SUM(J35:J37)</f>
        <v>0</v>
      </c>
      <c r="K38" s="483">
        <f>SUM(K35:K37)</f>
        <v>0</v>
      </c>
      <c r="L38" s="484" t="s">
        <v>76</v>
      </c>
      <c r="M38" s="482">
        <f>SUM(M35:M37)</f>
        <v>0</v>
      </c>
      <c r="N38" s="483">
        <f>SUM(N35:N37)</f>
        <v>0</v>
      </c>
      <c r="O38" s="408" t="s">
        <v>76</v>
      </c>
      <c r="P38" s="482">
        <f>SUM(P35:P37)</f>
        <v>0</v>
      </c>
      <c r="Q38" s="483">
        <f>SUM(Q35:Q37)</f>
        <v>0</v>
      </c>
      <c r="R38" s="408" t="s">
        <v>76</v>
      </c>
      <c r="S38" s="482">
        <f>SUM(S35:S37)</f>
        <v>0</v>
      </c>
      <c r="T38" s="485">
        <f>SUM(T35:T37)</f>
        <v>0</v>
      </c>
    </row>
    <row r="39" spans="1:20" ht="12.75" hidden="1">
      <c r="A39" s="486"/>
      <c r="B39" s="42"/>
      <c r="C39" s="42"/>
      <c r="D39" s="54" t="str">
        <f>IF(AND(D75="",E75="",G75="",H75="",J75="",K75="",D82="",E82="",G82="",H82="",J82="",K82="",E87="",K87=""),"Validation: OK","Validation: Failure (see below table)")</f>
        <v>Validation: OK</v>
      </c>
      <c r="E39" s="487"/>
      <c r="F39" s="487"/>
      <c r="G39" s="487"/>
      <c r="H39" s="487"/>
      <c r="I39" s="487"/>
      <c r="J39" s="487"/>
      <c r="K39" s="487"/>
      <c r="L39" s="488"/>
      <c r="M39" s="54" t="str">
        <f>IF(AND(M75="",N75="",P75="",Q75="",S75="",T75="",M82="",N82="",P82="",Q82="",S82="",T82="",N87="",T87=""),"Validation: OK","Validation: Failure (see below table)")</f>
        <v>Validation: OK</v>
      </c>
      <c r="N39" s="487"/>
      <c r="O39" s="487"/>
      <c r="P39" s="487"/>
      <c r="Q39" s="487"/>
      <c r="R39" s="487"/>
      <c r="S39" s="487"/>
      <c r="T39" s="487"/>
    </row>
    <row r="40" spans="1:20" ht="12.75">
      <c r="A40" s="3"/>
      <c r="B40" s="3"/>
      <c r="C40" s="163">
        <f>IF(TRUNC(C3)&lt;&gt;C3,"Column "&amp;$D$9&amp;", Full-time and Sandwich, "&amp;C$15&amp;", Price group(s) A, B, C, D etc, Level "&amp;$B$17&amp;", Fee level "&amp;$C3&amp;";","")</f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 t="s">
        <v>26</v>
      </c>
      <c r="B41" s="3"/>
      <c r="C41" s="163"/>
      <c r="D41" s="3"/>
      <c r="E41" s="3"/>
      <c r="F41" s="3"/>
      <c r="G41" s="3"/>
      <c r="H41" s="48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 t="s">
        <v>27</v>
      </c>
      <c r="B42" s="3"/>
      <c r="C42" s="163"/>
      <c r="D42" s="3"/>
      <c r="E42" s="3"/>
      <c r="F42" s="3"/>
      <c r="G42" s="3"/>
      <c r="H42" s="48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/>
  <mergeCells count="6">
    <mergeCell ref="P14:Q14"/>
    <mergeCell ref="S14:T14"/>
    <mergeCell ref="D14:E14"/>
    <mergeCell ref="G14:H14"/>
    <mergeCell ref="J14:K14"/>
    <mergeCell ref="M14:N14"/>
  </mergeCells>
  <conditionalFormatting sqref="L17:L34 O22:O34 R20:R27 R17:R18 O17:O20 I17:I18 I20:I34">
    <cfRule type="cellIs" priority="1" dxfId="1" operator="lessThan" stopIfTrue="1">
      <formula>0</formula>
    </cfRule>
    <cfRule type="cellIs" priority="2" dxfId="1" operator="notEqual" stopIfTrue="1">
      <formula>ROUND(I17,3)</formula>
    </cfRule>
  </conditionalFormatting>
  <conditionalFormatting sqref="D8 M8">
    <cfRule type="cellIs" priority="3" dxfId="1" operator="notEqual" stopIfTrue="1">
      <formula>"Validation: OK"</formula>
    </cfRule>
  </conditionalFormatting>
  <conditionalFormatting sqref="D17:D20 D22">
    <cfRule type="cellIs" priority="4" dxfId="1" operator="notEqual" stopIfTrue="1">
      <formula>TRUNC(D17)</formula>
    </cfRule>
    <cfRule type="expression" priority="5" dxfId="1" stopIfTrue="1">
      <formula>$D$79&lt;&gt;""</formula>
    </cfRule>
    <cfRule type="cellIs" priority="6" dxfId="3" operator="equal" stopIfTrue="1">
      <formula>0</formula>
    </cfRule>
  </conditionalFormatting>
  <conditionalFormatting sqref="E17:E20 E22">
    <cfRule type="cellIs" priority="7" dxfId="1" operator="notEqual" stopIfTrue="1">
      <formula>TRUNC(E17)</formula>
    </cfRule>
    <cfRule type="expression" priority="8" dxfId="1" stopIfTrue="1">
      <formula>$E$79&lt;&gt;""</formula>
    </cfRule>
    <cfRule type="cellIs" priority="9" dxfId="3" operator="equal" stopIfTrue="1">
      <formula>0</formula>
    </cfRule>
  </conditionalFormatting>
  <conditionalFormatting sqref="D23:D26">
    <cfRule type="cellIs" priority="10" dxfId="1" operator="notEqual" stopIfTrue="1">
      <formula>TRUNC(D23)</formula>
    </cfRule>
    <cfRule type="expression" priority="11" dxfId="1" stopIfTrue="1">
      <formula>$D$80&lt;&gt;""</formula>
    </cfRule>
    <cfRule type="cellIs" priority="12" dxfId="3" operator="equal" stopIfTrue="1">
      <formula>0</formula>
    </cfRule>
  </conditionalFormatting>
  <conditionalFormatting sqref="E23:E26">
    <cfRule type="cellIs" priority="13" dxfId="1" operator="notEqual" stopIfTrue="1">
      <formula>TRUNC(E23)</formula>
    </cfRule>
    <cfRule type="expression" priority="14" dxfId="1" stopIfTrue="1">
      <formula>$E$80&lt;&gt;""</formula>
    </cfRule>
    <cfRule type="cellIs" priority="15" dxfId="3" operator="equal" stopIfTrue="1">
      <formula>0</formula>
    </cfRule>
  </conditionalFormatting>
  <conditionalFormatting sqref="D27">
    <cfRule type="cellIs" priority="16" dxfId="1" operator="notEqual" stopIfTrue="1">
      <formula>TRUNC(D27)</formula>
    </cfRule>
    <cfRule type="expression" priority="17" dxfId="1" stopIfTrue="1">
      <formula>$D$81&lt;&gt;""</formula>
    </cfRule>
    <cfRule type="cellIs" priority="18" dxfId="3" operator="equal" stopIfTrue="1">
      <formula>0</formula>
    </cfRule>
  </conditionalFormatting>
  <conditionalFormatting sqref="E27">
    <cfRule type="cellIs" priority="19" dxfId="1" operator="notEqual" stopIfTrue="1">
      <formula>TRUNC(E27)</formula>
    </cfRule>
    <cfRule type="expression" priority="20" dxfId="1" stopIfTrue="1">
      <formula>$E$81&lt;&gt;""</formula>
    </cfRule>
    <cfRule type="cellIs" priority="21" dxfId="3" operator="equal" stopIfTrue="1">
      <formula>0</formula>
    </cfRule>
  </conditionalFormatting>
  <conditionalFormatting sqref="E28:E31">
    <cfRule type="cellIs" priority="22" dxfId="1" operator="notEqual" stopIfTrue="1">
      <formula>TRUNC(E28)</formula>
    </cfRule>
    <cfRule type="expression" priority="23" dxfId="1" stopIfTrue="1">
      <formula>$E$85&lt;&gt;""</formula>
    </cfRule>
    <cfRule type="cellIs" priority="24" dxfId="3" operator="equal" stopIfTrue="1">
      <formula>0</formula>
    </cfRule>
  </conditionalFormatting>
  <conditionalFormatting sqref="E32:E34">
    <cfRule type="cellIs" priority="25" dxfId="1" operator="notEqual" stopIfTrue="1">
      <formula>TRUNC(E32)</formula>
    </cfRule>
    <cfRule type="expression" priority="26" dxfId="1" stopIfTrue="1">
      <formula>$E$86&lt;&gt;""</formula>
    </cfRule>
    <cfRule type="cellIs" priority="27" dxfId="3" operator="equal" stopIfTrue="1">
      <formula>0</formula>
    </cfRule>
  </conditionalFormatting>
  <conditionalFormatting sqref="D35:E38 J35:K38 M35:N38 S35:T38 P38:Q38 P35:Q36 G35:H36 G38:H38">
    <cfRule type="cellIs" priority="28" dxfId="3" operator="equal" stopIfTrue="1">
      <formula>0</formula>
    </cfRule>
  </conditionalFormatting>
  <conditionalFormatting sqref="K33:K34">
    <cfRule type="cellIs" priority="29" dxfId="1" operator="notEqual" stopIfTrue="1">
      <formula>TRUNC(K33)</formula>
    </cfRule>
    <cfRule type="expression" priority="30" dxfId="1" stopIfTrue="1">
      <formula>$K$86&lt;&gt;""</formula>
    </cfRule>
    <cfRule type="cellIs" priority="31" dxfId="3" operator="equal" stopIfTrue="1">
      <formula>0</formula>
    </cfRule>
  </conditionalFormatting>
  <conditionalFormatting sqref="K31 K29">
    <cfRule type="cellIs" priority="32" dxfId="1" operator="notEqual" stopIfTrue="1">
      <formula>TRUNC(K29)</formula>
    </cfRule>
    <cfRule type="expression" priority="33" dxfId="1" stopIfTrue="1">
      <formula>$K$85&lt;&gt;""</formula>
    </cfRule>
    <cfRule type="cellIs" priority="34" dxfId="3" operator="equal" stopIfTrue="1">
      <formula>0</formula>
    </cfRule>
  </conditionalFormatting>
  <conditionalFormatting sqref="G24:G26">
    <cfRule type="cellIs" priority="35" dxfId="1" operator="notEqual" stopIfTrue="1">
      <formula>TRUNC(G24)</formula>
    </cfRule>
    <cfRule type="expression" priority="36" dxfId="1" stopIfTrue="1">
      <formula>$G$80&lt;&gt;""</formula>
    </cfRule>
    <cfRule type="cellIs" priority="37" dxfId="3" operator="equal" stopIfTrue="1">
      <formula>0</formula>
    </cfRule>
  </conditionalFormatting>
  <conditionalFormatting sqref="H24:H26">
    <cfRule type="cellIs" priority="38" dxfId="1" operator="notEqual" stopIfTrue="1">
      <formula>TRUNC(H24)</formula>
    </cfRule>
    <cfRule type="expression" priority="39" dxfId="1" stopIfTrue="1">
      <formula>$H$80&lt;&gt;""</formula>
    </cfRule>
    <cfRule type="cellIs" priority="40" dxfId="3" operator="equal" stopIfTrue="1">
      <formula>0</formula>
    </cfRule>
  </conditionalFormatting>
  <conditionalFormatting sqref="H22 H20 H18">
    <cfRule type="cellIs" priority="41" dxfId="1" operator="notEqual" stopIfTrue="1">
      <formula>TRUNC(H18)</formula>
    </cfRule>
    <cfRule type="expression" priority="42" dxfId="1" stopIfTrue="1">
      <formula>$H$79&lt;&gt;""</formula>
    </cfRule>
    <cfRule type="cellIs" priority="43" dxfId="3" operator="equal" stopIfTrue="1">
      <formula>0</formula>
    </cfRule>
  </conditionalFormatting>
  <conditionalFormatting sqref="G22 G20 G18">
    <cfRule type="cellIs" priority="44" dxfId="1" operator="notEqual" stopIfTrue="1">
      <formula>TRUNC(G18)</formula>
    </cfRule>
    <cfRule type="expression" priority="45" dxfId="1" stopIfTrue="1">
      <formula>$G$79&lt;&gt;""</formula>
    </cfRule>
    <cfRule type="cellIs" priority="46" dxfId="3" operator="equal" stopIfTrue="1">
      <formula>0</formula>
    </cfRule>
  </conditionalFormatting>
  <conditionalFormatting sqref="J17:J18 J20:J22">
    <cfRule type="cellIs" priority="47" dxfId="1" operator="notEqual" stopIfTrue="1">
      <formula>TRUNC(J17)</formula>
    </cfRule>
    <cfRule type="expression" priority="48" dxfId="1" stopIfTrue="1">
      <formula>$J$79&lt;&gt;""</formula>
    </cfRule>
    <cfRule type="cellIs" priority="49" dxfId="3" operator="equal" stopIfTrue="1">
      <formula>0</formula>
    </cfRule>
  </conditionalFormatting>
  <conditionalFormatting sqref="K17:K18 K20:K22">
    <cfRule type="cellIs" priority="50" dxfId="1" operator="notEqual" stopIfTrue="1">
      <formula>TRUNC(K17)</formula>
    </cfRule>
    <cfRule type="expression" priority="51" dxfId="1" stopIfTrue="1">
      <formula>$K$79&lt;&gt;""</formula>
    </cfRule>
    <cfRule type="cellIs" priority="52" dxfId="3" operator="equal" stopIfTrue="1">
      <formula>0</formula>
    </cfRule>
  </conditionalFormatting>
  <conditionalFormatting sqref="J23:J26">
    <cfRule type="cellIs" priority="53" dxfId="1" operator="notEqual" stopIfTrue="1">
      <formula>TRUNC(J23)</formula>
    </cfRule>
    <cfRule type="expression" priority="54" dxfId="1" stopIfTrue="1">
      <formula>$J$80&lt;&gt;""</formula>
    </cfRule>
    <cfRule type="cellIs" priority="55" dxfId="3" operator="equal" stopIfTrue="1">
      <formula>0</formula>
    </cfRule>
  </conditionalFormatting>
  <conditionalFormatting sqref="K23:K26">
    <cfRule type="cellIs" priority="56" dxfId="1" operator="notEqual" stopIfTrue="1">
      <formula>TRUNC(K23)</formula>
    </cfRule>
    <cfRule type="expression" priority="57" dxfId="1" stopIfTrue="1">
      <formula>$K$80&lt;&gt;""</formula>
    </cfRule>
    <cfRule type="cellIs" priority="58" dxfId="3" operator="equal" stopIfTrue="1">
      <formula>0</formula>
    </cfRule>
  </conditionalFormatting>
  <conditionalFormatting sqref="J27">
    <cfRule type="cellIs" priority="59" dxfId="1" operator="notEqual" stopIfTrue="1">
      <formula>TRUNC(J27)</formula>
    </cfRule>
    <cfRule type="expression" priority="60" dxfId="1" stopIfTrue="1">
      <formula>$J$81&lt;&gt;""</formula>
    </cfRule>
    <cfRule type="cellIs" priority="61" dxfId="3" operator="equal" stopIfTrue="1">
      <formula>0</formula>
    </cfRule>
  </conditionalFormatting>
  <conditionalFormatting sqref="K27">
    <cfRule type="cellIs" priority="62" dxfId="1" operator="notEqual" stopIfTrue="1">
      <formula>TRUNC(K27)</formula>
    </cfRule>
    <cfRule type="expression" priority="63" dxfId="1" stopIfTrue="1">
      <formula>$K$81&lt;&gt;""</formula>
    </cfRule>
    <cfRule type="cellIs" priority="64" dxfId="3" operator="equal" stopIfTrue="1">
      <formula>0</formula>
    </cfRule>
  </conditionalFormatting>
  <conditionalFormatting sqref="M17:M20 M22">
    <cfRule type="cellIs" priority="65" dxfId="1" operator="notEqual" stopIfTrue="1">
      <formula>TRUNC(M17)</formula>
    </cfRule>
    <cfRule type="expression" priority="66" dxfId="1" stopIfTrue="1">
      <formula>$M$79&lt;&gt;""</formula>
    </cfRule>
    <cfRule type="cellIs" priority="67" dxfId="3" operator="equal" stopIfTrue="1">
      <formula>0</formula>
    </cfRule>
  </conditionalFormatting>
  <conditionalFormatting sqref="N17:N20 N22">
    <cfRule type="cellIs" priority="68" dxfId="1" operator="notEqual" stopIfTrue="1">
      <formula>TRUNC(N17)</formula>
    </cfRule>
    <cfRule type="expression" priority="69" dxfId="1" stopIfTrue="1">
      <formula>$N$79&lt;&gt;""</formula>
    </cfRule>
    <cfRule type="cellIs" priority="70" dxfId="3" operator="equal" stopIfTrue="1">
      <formula>0</formula>
    </cfRule>
  </conditionalFormatting>
  <conditionalFormatting sqref="M23:M26">
    <cfRule type="cellIs" priority="71" dxfId="1" operator="notEqual" stopIfTrue="1">
      <formula>TRUNC(M23)</formula>
    </cfRule>
    <cfRule type="expression" priority="72" dxfId="1" stopIfTrue="1">
      <formula>$M$80&lt;&gt;""</formula>
    </cfRule>
    <cfRule type="cellIs" priority="73" dxfId="3" operator="equal" stopIfTrue="1">
      <formula>0</formula>
    </cfRule>
  </conditionalFormatting>
  <conditionalFormatting sqref="N23:N26">
    <cfRule type="cellIs" priority="74" dxfId="1" operator="notEqual" stopIfTrue="1">
      <formula>TRUNC(N23)</formula>
    </cfRule>
    <cfRule type="expression" priority="75" dxfId="1" stopIfTrue="1">
      <formula>$N$80&lt;&gt;""</formula>
    </cfRule>
    <cfRule type="cellIs" priority="76" dxfId="3" operator="equal" stopIfTrue="1">
      <formula>0</formula>
    </cfRule>
  </conditionalFormatting>
  <conditionalFormatting sqref="M27">
    <cfRule type="cellIs" priority="77" dxfId="1" operator="notEqual" stopIfTrue="1">
      <formula>TRUNC(M27)</formula>
    </cfRule>
    <cfRule type="expression" priority="78" dxfId="1" stopIfTrue="1">
      <formula>$M$81&lt;&gt;""</formula>
    </cfRule>
    <cfRule type="cellIs" priority="79" dxfId="3" operator="equal" stopIfTrue="1">
      <formula>0</formula>
    </cfRule>
  </conditionalFormatting>
  <conditionalFormatting sqref="N27">
    <cfRule type="cellIs" priority="80" dxfId="1" operator="notEqual" stopIfTrue="1">
      <formula>TRUNC(N27)</formula>
    </cfRule>
    <cfRule type="expression" priority="81" dxfId="1" stopIfTrue="1">
      <formula>$N$81&lt;&gt;""</formula>
    </cfRule>
    <cfRule type="cellIs" priority="82" dxfId="3" operator="equal" stopIfTrue="1">
      <formula>0</formula>
    </cfRule>
  </conditionalFormatting>
  <conditionalFormatting sqref="N28:N31">
    <cfRule type="cellIs" priority="83" dxfId="1" operator="notEqual" stopIfTrue="1">
      <formula>TRUNC(N28)</formula>
    </cfRule>
    <cfRule type="expression" priority="84" dxfId="1" stopIfTrue="1">
      <formula>$N$85&lt;&gt;""</formula>
    </cfRule>
    <cfRule type="cellIs" priority="85" dxfId="3" operator="equal" stopIfTrue="1">
      <formula>0</formula>
    </cfRule>
  </conditionalFormatting>
  <conditionalFormatting sqref="N32:N34">
    <cfRule type="cellIs" priority="86" dxfId="1" operator="notEqual" stopIfTrue="1">
      <formula>TRUNC(N32)</formula>
    </cfRule>
    <cfRule type="expression" priority="87" dxfId="1" stopIfTrue="1">
      <formula>$N$86&lt;&gt;""</formula>
    </cfRule>
    <cfRule type="cellIs" priority="88" dxfId="3" operator="equal" stopIfTrue="1">
      <formula>0</formula>
    </cfRule>
  </conditionalFormatting>
  <conditionalFormatting sqref="T33:T34">
    <cfRule type="cellIs" priority="89" dxfId="1" operator="notEqual" stopIfTrue="1">
      <formula>TRUNC(T33)</formula>
    </cfRule>
    <cfRule type="expression" priority="90" dxfId="1" stopIfTrue="1">
      <formula>$T$86&lt;&gt;""</formula>
    </cfRule>
    <cfRule type="cellIs" priority="91" dxfId="3" operator="equal" stopIfTrue="1">
      <formula>0</formula>
    </cfRule>
  </conditionalFormatting>
  <conditionalFormatting sqref="T31 T29">
    <cfRule type="cellIs" priority="92" dxfId="1" operator="notEqual" stopIfTrue="1">
      <formula>TRUNC(T29)</formula>
    </cfRule>
    <cfRule type="expression" priority="93" dxfId="1" stopIfTrue="1">
      <formula>$T$85&lt;&gt;""</formula>
    </cfRule>
    <cfRule type="cellIs" priority="94" dxfId="3" operator="equal" stopIfTrue="1">
      <formula>0</formula>
    </cfRule>
  </conditionalFormatting>
  <conditionalFormatting sqref="P18 P20 P22">
    <cfRule type="cellIs" priority="95" dxfId="1" operator="notEqual" stopIfTrue="1">
      <formula>TRUNC(P18)</formula>
    </cfRule>
    <cfRule type="expression" priority="96" dxfId="1" stopIfTrue="1">
      <formula>$P$79&lt;&gt;""</formula>
    </cfRule>
    <cfRule type="cellIs" priority="97" dxfId="3" operator="equal" stopIfTrue="1">
      <formula>0</formula>
    </cfRule>
  </conditionalFormatting>
  <conditionalFormatting sqref="Q18 Q20 Q22">
    <cfRule type="cellIs" priority="98" dxfId="1" operator="notEqual" stopIfTrue="1">
      <formula>TRUNC(Q18)</formula>
    </cfRule>
    <cfRule type="expression" priority="99" dxfId="1" stopIfTrue="1">
      <formula>$Q$79&lt;&gt;""</formula>
    </cfRule>
    <cfRule type="cellIs" priority="100" dxfId="3" operator="equal" stopIfTrue="1">
      <formula>0</formula>
    </cfRule>
  </conditionalFormatting>
  <conditionalFormatting sqref="P24:P26">
    <cfRule type="cellIs" priority="101" dxfId="1" operator="notEqual" stopIfTrue="1">
      <formula>TRUNC(P24)</formula>
    </cfRule>
    <cfRule type="expression" priority="102" dxfId="1" stopIfTrue="1">
      <formula>$P$80&lt;&gt;""</formula>
    </cfRule>
    <cfRule type="cellIs" priority="103" dxfId="3" operator="equal" stopIfTrue="1">
      <formula>0</formula>
    </cfRule>
  </conditionalFormatting>
  <conditionalFormatting sqref="Q24:Q26">
    <cfRule type="cellIs" priority="104" dxfId="1" operator="notEqual" stopIfTrue="1">
      <formula>TRUNC(Q24)</formula>
    </cfRule>
    <cfRule type="expression" priority="105" dxfId="1" stopIfTrue="1">
      <formula>$Q$80&lt;&gt;""</formula>
    </cfRule>
    <cfRule type="cellIs" priority="106" dxfId="3" operator="equal" stopIfTrue="1">
      <formula>0</formula>
    </cfRule>
  </conditionalFormatting>
  <conditionalFormatting sqref="S17:S18 S20:S22">
    <cfRule type="cellIs" priority="107" dxfId="1" operator="notEqual" stopIfTrue="1">
      <formula>TRUNC(S17)</formula>
    </cfRule>
    <cfRule type="expression" priority="108" dxfId="1" stopIfTrue="1">
      <formula>$S$79&lt;&gt;""</formula>
    </cfRule>
    <cfRule type="cellIs" priority="109" dxfId="3" operator="equal" stopIfTrue="1">
      <formula>0</formula>
    </cfRule>
  </conditionalFormatting>
  <conditionalFormatting sqref="T17:T18 T20:T22">
    <cfRule type="cellIs" priority="110" dxfId="1" operator="notEqual" stopIfTrue="1">
      <formula>TRUNC(T17)</formula>
    </cfRule>
    <cfRule type="expression" priority="111" dxfId="1" stopIfTrue="1">
      <formula>$T$79&lt;&gt;""</formula>
    </cfRule>
    <cfRule type="cellIs" priority="112" dxfId="3" operator="equal" stopIfTrue="1">
      <formula>0</formula>
    </cfRule>
  </conditionalFormatting>
  <conditionalFormatting sqref="S23:S26">
    <cfRule type="cellIs" priority="113" dxfId="1" operator="notEqual" stopIfTrue="1">
      <formula>TRUNC(S23)</formula>
    </cfRule>
    <cfRule type="expression" priority="114" dxfId="1" stopIfTrue="1">
      <formula>$S$80&lt;&gt;""</formula>
    </cfRule>
    <cfRule type="cellIs" priority="115" dxfId="3" operator="equal" stopIfTrue="1">
      <formula>0</formula>
    </cfRule>
  </conditionalFormatting>
  <conditionalFormatting sqref="T23:T26">
    <cfRule type="cellIs" priority="116" dxfId="1" operator="notEqual" stopIfTrue="1">
      <formula>TRUNC(T23)</formula>
    </cfRule>
    <cfRule type="expression" priority="117" dxfId="1" stopIfTrue="1">
      <formula>$T$80&lt;&gt;""</formula>
    </cfRule>
    <cfRule type="cellIs" priority="118" dxfId="3" operator="equal" stopIfTrue="1">
      <formula>0</formula>
    </cfRule>
  </conditionalFormatting>
  <conditionalFormatting sqref="S27">
    <cfRule type="cellIs" priority="119" dxfId="1" operator="notEqual" stopIfTrue="1">
      <formula>TRUNC(S27)</formula>
    </cfRule>
    <cfRule type="expression" priority="120" dxfId="1" stopIfTrue="1">
      <formula>$S$81&lt;&gt;""</formula>
    </cfRule>
    <cfRule type="cellIs" priority="121" dxfId="3" operator="equal" stopIfTrue="1">
      <formula>0</formula>
    </cfRule>
  </conditionalFormatting>
  <conditionalFormatting sqref="T27">
    <cfRule type="cellIs" priority="122" dxfId="1" operator="notEqual" stopIfTrue="1">
      <formula>TRUNC(T27)</formula>
    </cfRule>
    <cfRule type="expression" priority="123" dxfId="1" stopIfTrue="1">
      <formula>$T$81&lt;&gt;""</formula>
    </cfRule>
    <cfRule type="cellIs" priority="124" dxfId="3" operator="equal" stopIfTrue="1">
      <formula>0</formula>
    </cfRule>
  </conditionalFormatting>
  <conditionalFormatting sqref="R28:R34">
    <cfRule type="cellIs" priority="125" dxfId="1" operator="lessThan" stopIfTrue="1">
      <formula>0</formula>
    </cfRule>
    <cfRule type="cellIs" priority="126" dxfId="1" operator="notEqual" stopIfTrue="1">
      <formula>ROUND(R28,3)</formula>
    </cfRule>
    <cfRule type="cellIs" priority="127" dxfId="3" operator="equal" stopIfTrue="1">
      <formula>0</formula>
    </cfRule>
  </conditionalFormatting>
  <conditionalFormatting sqref="F21 R19 O21 I19">
    <cfRule type="cellIs" priority="128" dxfId="1" operator="lessThan" stopIfTrue="1">
      <formula>0</formula>
    </cfRule>
    <cfRule type="cellIs" priority="129" dxfId="1" operator="notEqual" stopIfTrue="1">
      <formula>ROUND(F19,3)</formula>
    </cfRule>
    <cfRule type="cellIs" priority="130" dxfId="49" operator="equal" stopIfTrue="1">
      <formula>0</formula>
    </cfRule>
  </conditionalFormatting>
  <conditionalFormatting sqref="D28:D34 G37:H37 G27:H34 G23:H23 G21:H21 D21:E21 G17:H17 G19:H19 J19:K19 K28 K30 K32 J28:J34 M28:M34 M21:N21 P17:Q17 P19:Q19 S19:T19 P21:Q21 P23:Q23 T28 T30 T32 S28:S34 P27:Q34 P37:Q37">
    <cfRule type="cellIs" priority="131" dxfId="49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8" r:id="rId1"/>
  <ignoredErrors>
    <ignoredError sqref="D35:D36 G36:H36 J35:J36 K36 M35:M36 P36:Q36 S35:S36 T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2.28125" style="0" customWidth="1"/>
    <col min="18" max="38" width="9.140625" style="0" hidden="1" customWidth="1"/>
    <col min="39" max="42" width="0" style="0" hidden="1" customWidth="1"/>
  </cols>
  <sheetData>
    <row r="1" spans="1:38" ht="18">
      <c r="A1" s="1" t="s">
        <v>40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2.7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 t="s">
        <v>46</v>
      </c>
      <c r="B3" s="2"/>
      <c r="C3" s="2"/>
      <c r="D3" s="2"/>
      <c r="E3" s="2"/>
      <c r="F3" s="5"/>
      <c r="K3" s="5" t="s">
        <v>41</v>
      </c>
      <c r="L3" s="3"/>
      <c r="M3" s="3"/>
      <c r="N3" s="3"/>
      <c r="O3" s="3" t="s">
        <v>43</v>
      </c>
      <c r="Q3" s="3"/>
      <c r="R3" s="3" t="s">
        <v>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2.75">
      <c r="A4" s="4" t="s">
        <v>47</v>
      </c>
      <c r="B4" s="2"/>
      <c r="C4" s="2"/>
      <c r="D4" s="2"/>
      <c r="E4" s="2"/>
      <c r="F4" s="5"/>
      <c r="K4" s="5" t="s">
        <v>45</v>
      </c>
      <c r="L4" s="3"/>
      <c r="M4" s="3"/>
      <c r="N4" s="3"/>
      <c r="O4" s="3" t="s">
        <v>44</v>
      </c>
      <c r="Q4" s="3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2.75">
      <c r="A5" s="4" t="s">
        <v>1</v>
      </c>
      <c r="B5" s="2"/>
      <c r="C5" s="2"/>
      <c r="D5" s="2"/>
      <c r="E5" s="2"/>
      <c r="F5" s="5"/>
      <c r="K5" s="2" t="s">
        <v>42</v>
      </c>
      <c r="L5" s="3"/>
      <c r="M5" s="3"/>
      <c r="N5" s="3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s="4" t="s">
        <v>49</v>
      </c>
      <c r="B6" s="2"/>
      <c r="C6" s="2"/>
      <c r="D6" s="2"/>
      <c r="E6" s="2"/>
      <c r="F6" s="6"/>
      <c r="G6" s="6"/>
      <c r="H6" s="5"/>
      <c r="I6" s="5"/>
      <c r="J6" s="3"/>
      <c r="K6" s="3"/>
      <c r="L6" s="5"/>
      <c r="M6" s="5"/>
      <c r="N6" s="5"/>
      <c r="O6" s="3"/>
      <c r="P6" s="3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7"/>
      <c r="B7" s="2"/>
      <c r="C7" s="2"/>
      <c r="D7" s="2"/>
      <c r="E7" s="2"/>
      <c r="F7" s="6"/>
      <c r="G7" s="6"/>
      <c r="H7" s="5"/>
      <c r="I7" s="5"/>
      <c r="J7" s="3"/>
      <c r="K7" s="3"/>
      <c r="L7" s="5"/>
      <c r="M7" s="5"/>
      <c r="N7" s="5"/>
      <c r="O7" s="3"/>
      <c r="P7" s="3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3.5" thickBot="1">
      <c r="A8" s="2"/>
      <c r="B8" s="2"/>
      <c r="C8" s="2"/>
      <c r="D8" s="4" t="str">
        <f>D36</f>
        <v>Validation: OK</v>
      </c>
      <c r="E8" s="2"/>
      <c r="F8" s="3"/>
      <c r="G8" s="3"/>
      <c r="H8" s="4" t="str">
        <f>H36</f>
        <v>Validation: OK</v>
      </c>
      <c r="I8" s="3"/>
      <c r="J8" s="3"/>
      <c r="K8" s="3"/>
      <c r="L8" s="4" t="str">
        <f>L36</f>
        <v>Validation: OK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80"/>
      <c r="B9" s="8"/>
      <c r="C9" s="8"/>
      <c r="D9" s="9">
        <v>1</v>
      </c>
      <c r="E9" s="8"/>
      <c r="F9" s="10"/>
      <c r="G9" s="10"/>
      <c r="H9" s="9">
        <v>2</v>
      </c>
      <c r="I9" s="8"/>
      <c r="J9" s="10"/>
      <c r="K9" s="72"/>
      <c r="L9" s="9">
        <v>3</v>
      </c>
      <c r="M9" s="8"/>
      <c r="N9" s="8"/>
      <c r="O9" s="10"/>
      <c r="P9" s="8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81"/>
      <c r="B10" s="13"/>
      <c r="C10" s="13"/>
      <c r="D10" s="14"/>
      <c r="E10" s="13"/>
      <c r="F10" s="15"/>
      <c r="G10" s="15"/>
      <c r="H10" s="14"/>
      <c r="I10" s="13"/>
      <c r="J10" s="15"/>
      <c r="K10" s="73"/>
      <c r="L10" s="14"/>
      <c r="M10" s="13"/>
      <c r="N10" s="13"/>
      <c r="O10" s="15"/>
      <c r="P10" s="13"/>
      <c r="Q10" s="1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81"/>
      <c r="B11" s="13"/>
      <c r="C11" s="13"/>
      <c r="D11" s="14" t="s">
        <v>31</v>
      </c>
      <c r="E11" s="13"/>
      <c r="F11" s="15"/>
      <c r="G11" s="15"/>
      <c r="H11" s="17" t="s">
        <v>2</v>
      </c>
      <c r="I11" s="13"/>
      <c r="J11" s="15"/>
      <c r="K11" s="73"/>
      <c r="L11" s="17" t="s">
        <v>151</v>
      </c>
      <c r="M11" s="13"/>
      <c r="N11" s="13"/>
      <c r="O11" s="15"/>
      <c r="P11" s="13"/>
      <c r="Q11" s="1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81"/>
      <c r="B12" s="13"/>
      <c r="C12" s="13"/>
      <c r="D12" s="14" t="s">
        <v>48</v>
      </c>
      <c r="E12" s="13"/>
      <c r="F12" s="15"/>
      <c r="G12" s="15"/>
      <c r="H12" s="14" t="s">
        <v>3</v>
      </c>
      <c r="I12" s="13"/>
      <c r="J12" s="15"/>
      <c r="K12" s="73"/>
      <c r="L12" s="14" t="s">
        <v>152</v>
      </c>
      <c r="M12" s="13"/>
      <c r="N12" s="13"/>
      <c r="O12" s="15"/>
      <c r="P12" s="13"/>
      <c r="Q12" s="1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81"/>
      <c r="B13" s="13"/>
      <c r="C13" s="13"/>
      <c r="D13" s="14" t="s">
        <v>4</v>
      </c>
      <c r="E13" s="13"/>
      <c r="F13" s="15"/>
      <c r="G13" s="15"/>
      <c r="H13" s="14"/>
      <c r="I13" s="13"/>
      <c r="J13" s="15"/>
      <c r="K13" s="73"/>
      <c r="L13" s="14"/>
      <c r="M13" s="13"/>
      <c r="N13" s="13"/>
      <c r="O13" s="15"/>
      <c r="P13" s="13"/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2.75">
      <c r="A14" s="81"/>
      <c r="B14" s="13"/>
      <c r="C14" s="13"/>
      <c r="D14" s="17" t="s">
        <v>32</v>
      </c>
      <c r="E14" s="13"/>
      <c r="F14" s="15"/>
      <c r="G14" s="15"/>
      <c r="H14" s="14"/>
      <c r="I14" s="13"/>
      <c r="J14" s="15"/>
      <c r="K14" s="73"/>
      <c r="L14" s="14"/>
      <c r="M14" s="13"/>
      <c r="N14" s="13"/>
      <c r="O14" s="15"/>
      <c r="P14" s="13"/>
      <c r="Q14" s="1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2.75">
      <c r="A15" s="81"/>
      <c r="B15" s="13"/>
      <c r="C15" s="13"/>
      <c r="D15" s="17" t="s">
        <v>50</v>
      </c>
      <c r="E15" s="13"/>
      <c r="F15" s="15"/>
      <c r="G15" s="15"/>
      <c r="H15" s="14"/>
      <c r="I15" s="13"/>
      <c r="J15" s="15"/>
      <c r="K15" s="73"/>
      <c r="L15" s="14"/>
      <c r="M15" s="13"/>
      <c r="N15" s="13"/>
      <c r="O15" s="15"/>
      <c r="P15" s="13"/>
      <c r="Q15" s="1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81"/>
      <c r="B16" s="13"/>
      <c r="C16" s="13"/>
      <c r="D16" s="18" t="s">
        <v>5</v>
      </c>
      <c r="E16" s="19"/>
      <c r="F16" s="20" t="s">
        <v>6</v>
      </c>
      <c r="G16" s="21"/>
      <c r="H16" s="18" t="s">
        <v>5</v>
      </c>
      <c r="I16" s="19"/>
      <c r="J16" s="20" t="s">
        <v>6</v>
      </c>
      <c r="K16" s="74"/>
      <c r="L16" s="18" t="s">
        <v>39</v>
      </c>
      <c r="M16" s="19"/>
      <c r="N16" s="19"/>
      <c r="O16" s="20" t="s">
        <v>6</v>
      </c>
      <c r="P16" s="21"/>
      <c r="Q16" s="7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2.75">
      <c r="A17" s="81"/>
      <c r="B17" s="13"/>
      <c r="C17" s="13"/>
      <c r="D17" s="14" t="s">
        <v>7</v>
      </c>
      <c r="E17" s="15"/>
      <c r="F17" s="12"/>
      <c r="G17" s="13"/>
      <c r="H17" s="14" t="s">
        <v>7</v>
      </c>
      <c r="I17" s="15"/>
      <c r="J17" s="12"/>
      <c r="K17" s="73"/>
      <c r="L17" s="14" t="s">
        <v>153</v>
      </c>
      <c r="M17" s="15"/>
      <c r="N17" s="15"/>
      <c r="O17" s="12"/>
      <c r="P17" s="13"/>
      <c r="Q17" s="7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2.75">
      <c r="A18" s="81"/>
      <c r="B18" s="13"/>
      <c r="C18" s="13"/>
      <c r="D18" s="14" t="s">
        <v>8</v>
      </c>
      <c r="E18" s="15"/>
      <c r="F18" s="17"/>
      <c r="G18" s="13"/>
      <c r="H18" s="14" t="s">
        <v>8</v>
      </c>
      <c r="I18" s="15"/>
      <c r="J18" s="17"/>
      <c r="K18" s="73"/>
      <c r="L18" s="75"/>
      <c r="M18" s="15"/>
      <c r="N18" s="15"/>
      <c r="O18" s="17"/>
      <c r="P18" s="13"/>
      <c r="Q18" s="7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81"/>
      <c r="B19" s="13"/>
      <c r="C19" s="13"/>
      <c r="D19" s="22" t="s">
        <v>9</v>
      </c>
      <c r="E19" s="23" t="s">
        <v>10</v>
      </c>
      <c r="F19" s="22" t="s">
        <v>9</v>
      </c>
      <c r="G19" s="23" t="s">
        <v>10</v>
      </c>
      <c r="H19" s="22" t="s">
        <v>9</v>
      </c>
      <c r="I19" s="23" t="s">
        <v>10</v>
      </c>
      <c r="J19" s="22" t="s">
        <v>9</v>
      </c>
      <c r="K19" s="23" t="s">
        <v>10</v>
      </c>
      <c r="L19" s="22" t="s">
        <v>33</v>
      </c>
      <c r="M19" s="68" t="s">
        <v>34</v>
      </c>
      <c r="N19" s="23" t="s">
        <v>35</v>
      </c>
      <c r="O19" s="22" t="s">
        <v>33</v>
      </c>
      <c r="P19" s="68" t="s">
        <v>34</v>
      </c>
      <c r="Q19" s="24" t="s">
        <v>35</v>
      </c>
      <c r="R19" s="25" t="s">
        <v>11</v>
      </c>
      <c r="S19" s="3"/>
      <c r="T19" s="3"/>
      <c r="U19" s="3"/>
      <c r="V19" s="3"/>
      <c r="W19" s="3"/>
      <c r="X19" s="3"/>
      <c r="Y19" s="3"/>
      <c r="Z19" s="3"/>
      <c r="AA19" s="3"/>
      <c r="AB19" s="25" t="s">
        <v>12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.75">
      <c r="A20" s="82"/>
      <c r="B20" s="26" t="s">
        <v>13</v>
      </c>
      <c r="C20" s="26" t="s">
        <v>28</v>
      </c>
      <c r="D20" s="27" t="s">
        <v>14</v>
      </c>
      <c r="E20" s="28" t="s">
        <v>15</v>
      </c>
      <c r="F20" s="27" t="s">
        <v>14</v>
      </c>
      <c r="G20" s="28" t="s">
        <v>15</v>
      </c>
      <c r="H20" s="27" t="s">
        <v>14</v>
      </c>
      <c r="I20" s="28" t="s">
        <v>15</v>
      </c>
      <c r="J20" s="27" t="s">
        <v>14</v>
      </c>
      <c r="K20" s="28" t="s">
        <v>15</v>
      </c>
      <c r="L20" s="27" t="s">
        <v>14</v>
      </c>
      <c r="M20" s="69" t="s">
        <v>15</v>
      </c>
      <c r="N20" s="28" t="s">
        <v>36</v>
      </c>
      <c r="O20" s="27" t="s">
        <v>14</v>
      </c>
      <c r="P20" s="69" t="s">
        <v>15</v>
      </c>
      <c r="Q20" s="29" t="s">
        <v>36</v>
      </c>
      <c r="R20" s="30" t="s">
        <v>16</v>
      </c>
      <c r="S20" s="3"/>
      <c r="T20" s="3" t="s">
        <v>17</v>
      </c>
      <c r="U20" s="3"/>
      <c r="V20" s="3" t="s">
        <v>18</v>
      </c>
      <c r="W20" s="3"/>
      <c r="X20" s="3" t="s">
        <v>19</v>
      </c>
      <c r="Y20" s="3"/>
      <c r="Z20" s="3"/>
      <c r="AA20" s="3"/>
      <c r="AB20" s="30" t="s">
        <v>16</v>
      </c>
      <c r="AC20" s="3"/>
      <c r="AD20" s="3" t="s">
        <v>17</v>
      </c>
      <c r="AE20" s="3"/>
      <c r="AF20" s="3" t="s">
        <v>18</v>
      </c>
      <c r="AG20" s="3"/>
      <c r="AH20" s="3" t="s">
        <v>19</v>
      </c>
      <c r="AI20" s="3"/>
      <c r="AJ20" s="3"/>
      <c r="AK20" s="3"/>
      <c r="AL20" s="3"/>
    </row>
    <row r="21" spans="1:38" ht="12.75">
      <c r="A21" s="94"/>
      <c r="B21" s="61" t="s">
        <v>52</v>
      </c>
      <c r="C21" s="61" t="s">
        <v>29</v>
      </c>
      <c r="D21" s="31">
        <v>0</v>
      </c>
      <c r="E21" s="76">
        <v>0</v>
      </c>
      <c r="F21" s="31">
        <v>0</v>
      </c>
      <c r="G21" s="76">
        <v>0</v>
      </c>
      <c r="H21" s="31">
        <v>0</v>
      </c>
      <c r="I21" s="76">
        <v>0</v>
      </c>
      <c r="J21" s="31">
        <v>0</v>
      </c>
      <c r="K21" s="76">
        <v>0</v>
      </c>
      <c r="L21" s="31">
        <v>0</v>
      </c>
      <c r="M21" s="32">
        <v>0</v>
      </c>
      <c r="N21" s="32">
        <v>0</v>
      </c>
      <c r="O21" s="31">
        <v>0</v>
      </c>
      <c r="P21" s="32">
        <v>0</v>
      </c>
      <c r="Q21" s="33">
        <v>0</v>
      </c>
      <c r="R21" s="30"/>
      <c r="S21" s="3"/>
      <c r="T21" s="3"/>
      <c r="U21" s="3"/>
      <c r="V21" s="3"/>
      <c r="W21" s="3"/>
      <c r="X21" s="3"/>
      <c r="Y21" s="3"/>
      <c r="Z21" s="3"/>
      <c r="AA21" s="3"/>
      <c r="AB21" s="30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95"/>
      <c r="B22" s="63"/>
      <c r="C22" s="63" t="s">
        <v>30</v>
      </c>
      <c r="D22" s="64">
        <v>0</v>
      </c>
      <c r="E22" s="77">
        <v>0</v>
      </c>
      <c r="F22" s="64">
        <v>0</v>
      </c>
      <c r="G22" s="77">
        <v>0</v>
      </c>
      <c r="H22" s="64">
        <v>0</v>
      </c>
      <c r="I22" s="77">
        <v>0</v>
      </c>
      <c r="J22" s="64">
        <v>0</v>
      </c>
      <c r="K22" s="77">
        <v>0</v>
      </c>
      <c r="L22" s="64">
        <v>0</v>
      </c>
      <c r="M22" s="65">
        <v>0</v>
      </c>
      <c r="N22" s="65">
        <v>0</v>
      </c>
      <c r="O22" s="64">
        <v>0</v>
      </c>
      <c r="P22" s="65">
        <v>0</v>
      </c>
      <c r="Q22" s="66">
        <v>0</v>
      </c>
      <c r="R22" s="30"/>
      <c r="S22" s="3"/>
      <c r="T22" s="3"/>
      <c r="U22" s="3"/>
      <c r="V22" s="3"/>
      <c r="W22" s="3"/>
      <c r="X22" s="3"/>
      <c r="Y22" s="3"/>
      <c r="Z22" s="3"/>
      <c r="AA22" s="3"/>
      <c r="AB22" s="30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96"/>
      <c r="B23" s="68" t="s">
        <v>150</v>
      </c>
      <c r="C23" s="23" t="s">
        <v>29</v>
      </c>
      <c r="D23" s="99">
        <v>0</v>
      </c>
      <c r="E23" s="97">
        <v>0</v>
      </c>
      <c r="F23" s="99">
        <v>0</v>
      </c>
      <c r="G23" s="97">
        <v>0</v>
      </c>
      <c r="H23" s="99">
        <v>0</v>
      </c>
      <c r="I23" s="97">
        <v>0</v>
      </c>
      <c r="J23" s="99">
        <v>0</v>
      </c>
      <c r="K23" s="100">
        <v>0</v>
      </c>
      <c r="L23" s="99">
        <v>0</v>
      </c>
      <c r="M23" s="97">
        <v>0</v>
      </c>
      <c r="N23" s="97">
        <v>0</v>
      </c>
      <c r="O23" s="99">
        <v>0</v>
      </c>
      <c r="P23" s="97">
        <v>0</v>
      </c>
      <c r="Q23" s="98">
        <v>0</v>
      </c>
      <c r="R23" s="35">
        <f>IF(TRUNC(D23)&lt;&gt;D23,"Column "&amp;$D$9&amp;", Full-time and sandwich &amp; sandwich year-out, "&amp;D$19&amp;", "&amp;$B23&amp;";","")</f>
      </c>
      <c r="S23" s="35">
        <f>IF(TRUNC(E23)&lt;&gt;E23,"Column "&amp;$D$9&amp;", Full-time and sandwich &amp; sandwich year-out, "&amp;E$19&amp;", "&amp;$B23&amp;";","")</f>
      </c>
      <c r="T23" s="35">
        <f>IF(TRUNC(F23)&lt;&gt;F23,"Column "&amp;$D$9&amp;", Part-time, "&amp;F$19&amp;", "&amp;$B23&amp;";","")</f>
      </c>
      <c r="U23" s="36">
        <f>IF(TRUNC(G23)&lt;&gt;G23,"Column "&amp;$D$9&amp;", Part-time, "&amp;G$19&amp;", "&amp;$B23&amp;";","")</f>
      </c>
      <c r="V23" s="34">
        <f>IF(TRUNC(H23)&lt;&gt;H23,"Column "&amp;$H$9&amp;", Full-time and sandwich &amp; sandwich year-out, "&amp;H$19&amp;", "&amp;$B23&amp;";","")</f>
      </c>
      <c r="W23" s="35">
        <f>IF(TRUNC(I23)&lt;&gt;I23,"Column "&amp;$H$9&amp;", Full-time and sandwich &amp; sandwich year-out, "&amp;I$19&amp;", "&amp;$B23&amp;";","")</f>
      </c>
      <c r="X23" s="35">
        <f>IF(TRUNC(J23)&lt;&gt;J23,"Column "&amp;$H$9&amp;", Part-time, "&amp;J$19&amp;", "&amp;$B23&amp;";","")</f>
      </c>
      <c r="Y23" s="36">
        <f>IF(TRUNC(K23)&lt;&gt;K23,"Column "&amp;$H$9&amp;", Part-time, "&amp;K$19&amp;", "&amp;$B23&amp;";","")</f>
      </c>
      <c r="Z23" s="3"/>
      <c r="AA23" s="3"/>
      <c r="AB23" s="34">
        <f>IF(D23&lt;0,"Column "&amp;$D$9&amp;", Full-time and sandwich &amp; sandwich year-out, "&amp;D$19&amp;", "&amp;$B23&amp;";","")</f>
      </c>
      <c r="AC23" s="35">
        <f>IF(E23&lt;0,"Column "&amp;$D$9&amp;", Full-time and sandwich &amp; sandwich year-out, "&amp;E$19&amp;", "&amp;$B23&amp;";","")</f>
      </c>
      <c r="AD23" s="35">
        <f>IF(F23&lt;0,"Column "&amp;$D$9&amp;", Part-time, "&amp;F$19&amp;", "&amp;$B23&amp;";","")</f>
      </c>
      <c r="AE23" s="36">
        <f>IF(G23&lt;0,"Column "&amp;$D$9&amp;", Part-time, "&amp;G$19&amp;", "&amp;$B23&amp;";","")</f>
      </c>
      <c r="AF23" s="34">
        <f>IF(H23&lt;0,"Column "&amp;$H$9&amp;", Full-time and sandwich &amp; sandwich year-out, "&amp;H$19&amp;", "&amp;$B23&amp;";","")</f>
      </c>
      <c r="AG23" s="35">
        <f>IF(I23&lt;0,"Column "&amp;$H$9&amp;", Full-time and sandwich &amp; sandwich year-out, "&amp;I$19&amp;", "&amp;$B23&amp;";","")</f>
      </c>
      <c r="AH23" s="35">
        <f>IF(J23&lt;0,"Column "&amp;$D$9&amp;", Part-time, "&amp;J$19&amp;", "&amp;$B23&amp;";","")</f>
      </c>
      <c r="AI23" s="36">
        <f>IF(K23&lt;0,"Column "&amp;$D$9&amp;", Part-time, "&amp;K$19&amp;", "&amp;$B23&amp;";","")</f>
      </c>
      <c r="AJ23" s="42"/>
      <c r="AK23" s="3"/>
      <c r="AL23" s="3"/>
    </row>
    <row r="24" spans="1:38" ht="12.75">
      <c r="A24" s="83"/>
      <c r="B24" s="63"/>
      <c r="C24" s="62" t="s">
        <v>30</v>
      </c>
      <c r="D24" s="64">
        <v>0</v>
      </c>
      <c r="E24" s="65">
        <v>0</v>
      </c>
      <c r="F24" s="64">
        <v>0</v>
      </c>
      <c r="G24" s="65">
        <v>0</v>
      </c>
      <c r="H24" s="64">
        <v>0</v>
      </c>
      <c r="I24" s="65">
        <v>0</v>
      </c>
      <c r="J24" s="64">
        <v>0</v>
      </c>
      <c r="K24" s="77">
        <v>0</v>
      </c>
      <c r="L24" s="64">
        <v>0</v>
      </c>
      <c r="M24" s="65">
        <v>0</v>
      </c>
      <c r="N24" s="65">
        <v>0</v>
      </c>
      <c r="O24" s="64">
        <v>0</v>
      </c>
      <c r="P24" s="65">
        <v>0</v>
      </c>
      <c r="Q24" s="66">
        <v>0</v>
      </c>
      <c r="R24" s="42"/>
      <c r="S24" s="42"/>
      <c r="T24" s="42"/>
      <c r="U24" s="43"/>
      <c r="V24" s="41"/>
      <c r="W24" s="42"/>
      <c r="X24" s="42"/>
      <c r="Y24" s="43"/>
      <c r="Z24" s="3"/>
      <c r="AA24" s="3"/>
      <c r="AB24" s="41"/>
      <c r="AC24" s="42"/>
      <c r="AD24" s="42"/>
      <c r="AE24" s="43"/>
      <c r="AF24" s="41"/>
      <c r="AG24" s="42"/>
      <c r="AH24" s="42"/>
      <c r="AI24" s="43"/>
      <c r="AJ24" s="42"/>
      <c r="AK24" s="3"/>
      <c r="AL24" s="3"/>
    </row>
    <row r="25" spans="1:38" ht="12.75">
      <c r="A25" s="84"/>
      <c r="B25" s="61" t="s">
        <v>37</v>
      </c>
      <c r="C25" s="37" t="s">
        <v>29</v>
      </c>
      <c r="D25" s="38">
        <v>0</v>
      </c>
      <c r="E25" s="39">
        <v>0</v>
      </c>
      <c r="F25" s="38">
        <v>0</v>
      </c>
      <c r="G25" s="39">
        <v>0</v>
      </c>
      <c r="H25" s="38">
        <v>0</v>
      </c>
      <c r="I25" s="39">
        <v>0</v>
      </c>
      <c r="J25" s="38">
        <v>0</v>
      </c>
      <c r="K25" s="78">
        <v>0</v>
      </c>
      <c r="L25" s="38">
        <v>0</v>
      </c>
      <c r="M25" s="39">
        <v>0</v>
      </c>
      <c r="N25" s="39">
        <v>0</v>
      </c>
      <c r="O25" s="38">
        <v>0</v>
      </c>
      <c r="P25" s="39">
        <v>0</v>
      </c>
      <c r="Q25" s="40">
        <v>0</v>
      </c>
      <c r="R25" s="42">
        <f>IF(TRUNC(D25)&lt;&gt;D25,"Column "&amp;$D$9&amp;", Full-time and sandwich &amp; sandwich year-out, "&amp;D$19&amp;", "&amp;$B25&amp;";","")</f>
      </c>
      <c r="S25" s="42">
        <f>IF(TRUNC(E25)&lt;&gt;E25,"Column "&amp;$D$9&amp;", Full-time and sandwich &amp; sandwich year-out, "&amp;E$19&amp;", "&amp;$B25&amp;";","")</f>
      </c>
      <c r="T25" s="42">
        <f>IF(TRUNC(F25)&lt;&gt;F25,"Column "&amp;$D$9&amp;", Part-time, "&amp;F$19&amp;", "&amp;$B25&amp;";","")</f>
      </c>
      <c r="U25" s="43">
        <f>IF(TRUNC(G25)&lt;&gt;G25,"Column "&amp;$D$9&amp;", Part-time, "&amp;G$19&amp;", "&amp;$B25&amp;";","")</f>
      </c>
      <c r="V25" s="41">
        <f>IF(TRUNC(H25)&lt;&gt;H25,"Column "&amp;$H$9&amp;", Full-time and sandwich &amp; sandwich year-out, "&amp;H$19&amp;", "&amp;$B25&amp;";","")</f>
      </c>
      <c r="W25" s="42">
        <f>IF(TRUNC(I25)&lt;&gt;I25,"Column "&amp;$H$9&amp;", Full-time and sandwich &amp; sandwich year-out, "&amp;I$19&amp;", "&amp;$B25&amp;";","")</f>
      </c>
      <c r="X25" s="42">
        <f>IF(TRUNC(J25)&lt;&gt;J25,"Column "&amp;$H$9&amp;", Part-time, "&amp;J$19&amp;", "&amp;$B25&amp;";","")</f>
      </c>
      <c r="Y25" s="43">
        <f>IF(TRUNC(K25)&lt;&gt;K25,"Column "&amp;$H$9&amp;", Part-time, "&amp;K$19&amp;", "&amp;$B25&amp;";","")</f>
      </c>
      <c r="Z25" s="3"/>
      <c r="AA25" s="3"/>
      <c r="AB25" s="41">
        <f>IF(D25&lt;0,"Column "&amp;$D$9&amp;", Full-time and sandwich &amp; sandwich year-out, "&amp;D$19&amp;", "&amp;$B25&amp;";","")</f>
      </c>
      <c r="AC25" s="42">
        <f>IF(E25&lt;0,"Column "&amp;$D$9&amp;", Full-time and sandwich &amp; sandwich year-out, "&amp;E$19&amp;", "&amp;$B25&amp;";","")</f>
      </c>
      <c r="AD25" s="42">
        <f>IF(F25&lt;0,"Column "&amp;$D$9&amp;", Part-time, "&amp;F$19&amp;", "&amp;$B25&amp;";","")</f>
      </c>
      <c r="AE25" s="43">
        <f>IF(G25&lt;0,"Column "&amp;$D$9&amp;", Part-time, "&amp;G$19&amp;", "&amp;$B25&amp;";","")</f>
      </c>
      <c r="AF25" s="41">
        <f>IF(H25&lt;0,"Column "&amp;$H$9&amp;", Full-time and sandwich &amp; sandwich year-out, "&amp;H$19&amp;", "&amp;$B25&amp;";","")</f>
      </c>
      <c r="AG25" s="42">
        <f>IF(I25&lt;0,"Column "&amp;$H$9&amp;", Full-time and sandwich &amp; sandwich year-out, "&amp;I$19&amp;", "&amp;$B25&amp;";","")</f>
      </c>
      <c r="AH25" s="42">
        <f>IF(J25&lt;0,"Column "&amp;$D$9&amp;", Part-time, "&amp;J$19&amp;", "&amp;$B25&amp;";","")</f>
      </c>
      <c r="AI25" s="43">
        <f>IF(K25&lt;0,"Column "&amp;$D$9&amp;", Part-time, "&amp;K$19&amp;", "&amp;$B25&amp;";","")</f>
      </c>
      <c r="AJ25" s="42"/>
      <c r="AK25" s="3"/>
      <c r="AL25" s="3"/>
    </row>
    <row r="26" spans="1:38" ht="12.75">
      <c r="A26" s="85"/>
      <c r="B26" s="63"/>
      <c r="C26" s="62" t="s">
        <v>30</v>
      </c>
      <c r="D26" s="64">
        <v>0</v>
      </c>
      <c r="E26" s="65">
        <v>0</v>
      </c>
      <c r="F26" s="64">
        <v>0</v>
      </c>
      <c r="G26" s="65">
        <v>0</v>
      </c>
      <c r="H26" s="64">
        <v>0</v>
      </c>
      <c r="I26" s="65">
        <v>0</v>
      </c>
      <c r="J26" s="64">
        <v>0</v>
      </c>
      <c r="K26" s="77">
        <v>0</v>
      </c>
      <c r="L26" s="64">
        <v>0</v>
      </c>
      <c r="M26" s="65">
        <v>0</v>
      </c>
      <c r="N26" s="65">
        <v>0</v>
      </c>
      <c r="O26" s="64">
        <v>0</v>
      </c>
      <c r="P26" s="65">
        <v>0</v>
      </c>
      <c r="Q26" s="66">
        <v>0</v>
      </c>
      <c r="R26" s="42"/>
      <c r="S26" s="42"/>
      <c r="T26" s="42"/>
      <c r="U26" s="43"/>
      <c r="V26" s="41"/>
      <c r="W26" s="42"/>
      <c r="X26" s="42"/>
      <c r="Y26" s="43"/>
      <c r="Z26" s="3"/>
      <c r="AA26" s="3"/>
      <c r="AB26" s="41"/>
      <c r="AC26" s="42"/>
      <c r="AD26" s="42"/>
      <c r="AE26" s="43"/>
      <c r="AF26" s="41"/>
      <c r="AG26" s="42"/>
      <c r="AH26" s="42"/>
      <c r="AI26" s="43"/>
      <c r="AJ26" s="42"/>
      <c r="AK26" s="3"/>
      <c r="AL26" s="3"/>
    </row>
    <row r="27" spans="1:38" ht="12.75">
      <c r="A27" s="84"/>
      <c r="B27" s="61" t="s">
        <v>38</v>
      </c>
      <c r="C27" s="37" t="s">
        <v>29</v>
      </c>
      <c r="D27" s="38">
        <v>0</v>
      </c>
      <c r="E27" s="39">
        <v>0</v>
      </c>
      <c r="F27" s="38">
        <v>0</v>
      </c>
      <c r="G27" s="39">
        <v>0</v>
      </c>
      <c r="H27" s="38">
        <v>0</v>
      </c>
      <c r="I27" s="39">
        <v>0</v>
      </c>
      <c r="J27" s="38">
        <v>0</v>
      </c>
      <c r="K27" s="78">
        <v>0</v>
      </c>
      <c r="L27" s="38">
        <v>0</v>
      </c>
      <c r="M27" s="39">
        <v>0</v>
      </c>
      <c r="N27" s="39">
        <v>0</v>
      </c>
      <c r="O27" s="38">
        <v>0</v>
      </c>
      <c r="P27" s="39">
        <v>0</v>
      </c>
      <c r="Q27" s="40">
        <v>0</v>
      </c>
      <c r="R27" s="42">
        <f>IF(TRUNC(D27)&lt;&gt;D27,"Column "&amp;$D$9&amp;", Full-time and sandwich &amp; sandwich year-out, "&amp;D$19&amp;", "&amp;$B27&amp;";","")</f>
      </c>
      <c r="S27" s="42">
        <f>IF(TRUNC(E27)&lt;&gt;E27,"Column "&amp;$D$9&amp;", Full-time and sandwich &amp; sandwich year-out, "&amp;E$19&amp;", "&amp;$B27&amp;";","")</f>
      </c>
      <c r="T27" s="42">
        <f>IF(TRUNC(F27)&lt;&gt;F27,"Column "&amp;$D$9&amp;", Part-time, "&amp;F$19&amp;", "&amp;$B27&amp;";","")</f>
      </c>
      <c r="U27" s="43">
        <f>IF(TRUNC(G27)&lt;&gt;G27,"Column "&amp;$D$9&amp;", Part-time, "&amp;G$19&amp;", "&amp;$B27&amp;";","")</f>
      </c>
      <c r="V27" s="41">
        <f>IF(TRUNC(H27)&lt;&gt;H27,"Column "&amp;$H$9&amp;", Full-time and sandwich &amp; sandwich year-out, "&amp;H$19&amp;", "&amp;$B27&amp;";","")</f>
      </c>
      <c r="W27" s="42">
        <f>IF(TRUNC(I27)&lt;&gt;I27,"Column "&amp;$H$9&amp;", Full-time and sandwich &amp; sandwich year-out, "&amp;I$19&amp;", "&amp;$B27&amp;";","")</f>
      </c>
      <c r="X27" s="42">
        <f>IF(TRUNC(J27)&lt;&gt;J27,"Column "&amp;$H$9&amp;", Part-time, "&amp;J$19&amp;", "&amp;$B27&amp;";","")</f>
      </c>
      <c r="Y27" s="43">
        <f>IF(TRUNC(K27)&lt;&gt;K27,"Column "&amp;$H$9&amp;", Part-time, "&amp;K$19&amp;", "&amp;$B27&amp;";","")</f>
      </c>
      <c r="Z27" s="3"/>
      <c r="AA27" s="3"/>
      <c r="AB27" s="41">
        <f>IF(D27&lt;0,"Column "&amp;$D$9&amp;", Full-time and sandwich &amp; sandwich year-out, "&amp;D$19&amp;", "&amp;$B27&amp;";","")</f>
      </c>
      <c r="AC27" s="42">
        <f>IF(E27&lt;0,"Column "&amp;$D$9&amp;", Full-time and sandwich &amp; sandwich year-out, "&amp;E$19&amp;", "&amp;$B27&amp;";","")</f>
      </c>
      <c r="AD27" s="42">
        <f>IF(F27&lt;0,"Column "&amp;$D$9&amp;", Part-time, "&amp;F$19&amp;", "&amp;$B27&amp;";","")</f>
      </c>
      <c r="AE27" s="43">
        <f>IF(G27&lt;0,"Column "&amp;$D$9&amp;", Part-time, "&amp;G$19&amp;", "&amp;$B27&amp;";","")</f>
      </c>
      <c r="AF27" s="41">
        <f>IF(H27&lt;0,"Column "&amp;$H$9&amp;", Full-time and sandwich &amp; sandwich year-out, "&amp;H$19&amp;", "&amp;$B27&amp;";","")</f>
      </c>
      <c r="AG27" s="42">
        <f>IF(I27&lt;0,"Column "&amp;$H$9&amp;", Full-time and sandwich &amp; sandwich year-out, "&amp;I$19&amp;", "&amp;$B27&amp;";","")</f>
      </c>
      <c r="AH27" s="42">
        <f>IF(J27&lt;0,"Column "&amp;$D$9&amp;", Part-time, "&amp;J$19&amp;", "&amp;$B27&amp;";","")</f>
      </c>
      <c r="AI27" s="43">
        <f>IF(K27&lt;0,"Column "&amp;$D$9&amp;", Part-time, "&amp;K$19&amp;", "&amp;$B27&amp;";","")</f>
      </c>
      <c r="AJ27" s="42"/>
      <c r="AK27" s="3"/>
      <c r="AL27" s="3"/>
    </row>
    <row r="28" spans="1:38" ht="12.75">
      <c r="A28" s="85"/>
      <c r="B28" s="63"/>
      <c r="C28" s="62" t="s">
        <v>30</v>
      </c>
      <c r="D28" s="64">
        <v>0</v>
      </c>
      <c r="E28" s="65">
        <v>0</v>
      </c>
      <c r="F28" s="64">
        <v>0</v>
      </c>
      <c r="G28" s="65">
        <v>0</v>
      </c>
      <c r="H28" s="64">
        <v>0</v>
      </c>
      <c r="I28" s="65">
        <v>0</v>
      </c>
      <c r="J28" s="64">
        <v>0</v>
      </c>
      <c r="K28" s="77">
        <v>0</v>
      </c>
      <c r="L28" s="64">
        <v>0</v>
      </c>
      <c r="M28" s="65">
        <v>0</v>
      </c>
      <c r="N28" s="65">
        <v>0</v>
      </c>
      <c r="O28" s="64">
        <v>0</v>
      </c>
      <c r="P28" s="65">
        <v>0</v>
      </c>
      <c r="Q28" s="66">
        <v>0</v>
      </c>
      <c r="R28" s="42"/>
      <c r="S28" s="42"/>
      <c r="T28" s="42"/>
      <c r="U28" s="43"/>
      <c r="V28" s="41"/>
      <c r="W28" s="42"/>
      <c r="X28" s="42"/>
      <c r="Y28" s="43"/>
      <c r="Z28" s="3"/>
      <c r="AA28" s="3"/>
      <c r="AB28" s="41"/>
      <c r="AC28" s="42"/>
      <c r="AD28" s="42"/>
      <c r="AE28" s="43"/>
      <c r="AF28" s="41"/>
      <c r="AG28" s="42"/>
      <c r="AH28" s="42"/>
      <c r="AI28" s="43"/>
      <c r="AJ28" s="42"/>
      <c r="AK28" s="3"/>
      <c r="AL28" s="3"/>
    </row>
    <row r="29" spans="1:38" ht="12.75">
      <c r="A29" s="84"/>
      <c r="B29" s="61" t="s">
        <v>20</v>
      </c>
      <c r="C29" s="37" t="s">
        <v>29</v>
      </c>
      <c r="D29" s="38">
        <v>0</v>
      </c>
      <c r="E29" s="39">
        <v>0</v>
      </c>
      <c r="F29" s="38">
        <v>0</v>
      </c>
      <c r="G29" s="39">
        <v>0</v>
      </c>
      <c r="H29" s="38">
        <v>0</v>
      </c>
      <c r="I29" s="39">
        <v>0</v>
      </c>
      <c r="J29" s="38">
        <v>0</v>
      </c>
      <c r="K29" s="78">
        <v>0</v>
      </c>
      <c r="L29" s="38">
        <v>0</v>
      </c>
      <c r="M29" s="39">
        <v>0</v>
      </c>
      <c r="N29" s="39">
        <v>0</v>
      </c>
      <c r="O29" s="38">
        <v>0</v>
      </c>
      <c r="P29" s="39">
        <v>0</v>
      </c>
      <c r="Q29" s="40">
        <v>0</v>
      </c>
      <c r="R29" s="42">
        <f>IF(TRUNC(D29)&lt;&gt;D29,"Column "&amp;$D$9&amp;", Full-time and sandwich &amp; sandwich year-out, "&amp;D$19&amp;", "&amp;$B29&amp;";","")</f>
      </c>
      <c r="S29" s="42">
        <f>IF(TRUNC(E29)&lt;&gt;E29,"Column "&amp;$D$9&amp;", Full-time and sandwich &amp; sandwich year-out, "&amp;E$19&amp;", "&amp;$B29&amp;";","")</f>
      </c>
      <c r="T29" s="42">
        <f>IF(TRUNC(F29)&lt;&gt;F29,"Column "&amp;$D$9&amp;", Part-time, "&amp;F$19&amp;", "&amp;$B29&amp;";","")</f>
      </c>
      <c r="U29" s="43">
        <f>IF(TRUNC(G29)&lt;&gt;G29,"Column "&amp;$D$9&amp;", Part-time, "&amp;G$19&amp;", "&amp;$B29&amp;";","")</f>
      </c>
      <c r="V29" s="41">
        <f>IF(TRUNC(H29)&lt;&gt;H29,"Column "&amp;$H$9&amp;", Full-time and sandwich &amp; sandwich year-out, "&amp;H$19&amp;", "&amp;$B29&amp;";","")</f>
      </c>
      <c r="W29" s="42">
        <f>IF(TRUNC(I29)&lt;&gt;I29,"Column "&amp;$H$9&amp;", Full-time and sandwich &amp; sandwich year-out, "&amp;I$19&amp;", "&amp;$B29&amp;";","")</f>
      </c>
      <c r="X29" s="42">
        <f>IF(TRUNC(J29)&lt;&gt;J29,"Column "&amp;$H$9&amp;", Part-time, "&amp;J$19&amp;", "&amp;$B29&amp;";","")</f>
      </c>
      <c r="Y29" s="43">
        <f>IF(TRUNC(K29)&lt;&gt;K29,"Column "&amp;$H$9&amp;", Part-time, "&amp;K$19&amp;", "&amp;$B29&amp;";","")</f>
      </c>
      <c r="Z29" s="3"/>
      <c r="AA29" s="3"/>
      <c r="AB29" s="41">
        <f>IF(D29&lt;0,"Column "&amp;$D$9&amp;", Full-time and sandwich &amp; sandwich year-out, "&amp;D$19&amp;", "&amp;$B29&amp;";","")</f>
      </c>
      <c r="AC29" s="42">
        <f>IF(E29&lt;0,"Column "&amp;$D$9&amp;", Full-time and sandwich &amp; sandwich year-out, "&amp;E$19&amp;", "&amp;$B29&amp;";","")</f>
      </c>
      <c r="AD29" s="42">
        <f>IF(F29&lt;0,"Column "&amp;$D$9&amp;", Part-time, "&amp;F$19&amp;", "&amp;$B29&amp;";","")</f>
      </c>
      <c r="AE29" s="43">
        <f>IF(G29&lt;0,"Column "&amp;$D$9&amp;", Part-time, "&amp;G$19&amp;", "&amp;$B29&amp;";","")</f>
      </c>
      <c r="AF29" s="41">
        <f>IF(H29&lt;0,"Column "&amp;$H$9&amp;", Full-time and sandwich &amp; sandwich year-out, "&amp;H$19&amp;", "&amp;$B29&amp;";","")</f>
      </c>
      <c r="AG29" s="42">
        <f>IF(I29&lt;0,"Column "&amp;$H$9&amp;", Full-time and sandwich &amp; sandwich year-out, "&amp;I$19&amp;", "&amp;$B29&amp;";","")</f>
      </c>
      <c r="AH29" s="42">
        <f>IF(J29&lt;0,"Column "&amp;$D$9&amp;", Part-time, "&amp;J$19&amp;", "&amp;$B29&amp;";","")</f>
      </c>
      <c r="AI29" s="43">
        <f>IF(K29&lt;0,"Column "&amp;$D$9&amp;", Part-time, "&amp;K$19&amp;", "&amp;$B29&amp;";","")</f>
      </c>
      <c r="AJ29" s="42"/>
      <c r="AK29" s="3"/>
      <c r="AL29" s="3"/>
    </row>
    <row r="30" spans="1:38" ht="12.75">
      <c r="A30" s="85"/>
      <c r="B30" s="63"/>
      <c r="C30" s="62" t="s">
        <v>30</v>
      </c>
      <c r="D30" s="64">
        <v>0</v>
      </c>
      <c r="E30" s="65">
        <v>0</v>
      </c>
      <c r="F30" s="64">
        <v>0</v>
      </c>
      <c r="G30" s="65">
        <v>0</v>
      </c>
      <c r="H30" s="64">
        <v>0</v>
      </c>
      <c r="I30" s="65">
        <v>0</v>
      </c>
      <c r="J30" s="64">
        <v>0</v>
      </c>
      <c r="K30" s="77">
        <v>0</v>
      </c>
      <c r="L30" s="64">
        <v>0</v>
      </c>
      <c r="M30" s="65">
        <v>0</v>
      </c>
      <c r="N30" s="65">
        <v>0</v>
      </c>
      <c r="O30" s="64">
        <v>0</v>
      </c>
      <c r="P30" s="65">
        <v>0</v>
      </c>
      <c r="Q30" s="66">
        <v>0</v>
      </c>
      <c r="R30" s="42"/>
      <c r="S30" s="42"/>
      <c r="T30" s="42"/>
      <c r="U30" s="43"/>
      <c r="V30" s="41"/>
      <c r="W30" s="42"/>
      <c r="X30" s="42"/>
      <c r="Y30" s="43"/>
      <c r="Z30" s="3"/>
      <c r="AA30" s="3"/>
      <c r="AB30" s="41"/>
      <c r="AC30" s="42"/>
      <c r="AD30" s="42"/>
      <c r="AE30" s="43"/>
      <c r="AF30" s="41"/>
      <c r="AG30" s="42"/>
      <c r="AH30" s="42"/>
      <c r="AI30" s="43"/>
      <c r="AJ30" s="42"/>
      <c r="AK30" s="3"/>
      <c r="AL30" s="3"/>
    </row>
    <row r="31" spans="1:38" ht="12.75">
      <c r="A31" s="84"/>
      <c r="B31" s="61" t="s">
        <v>21</v>
      </c>
      <c r="C31" s="37" t="s">
        <v>29</v>
      </c>
      <c r="D31" s="101"/>
      <c r="E31" s="102"/>
      <c r="F31" s="101"/>
      <c r="G31" s="102"/>
      <c r="H31" s="101"/>
      <c r="I31" s="102"/>
      <c r="J31" s="101"/>
      <c r="K31" s="103"/>
      <c r="L31" s="101"/>
      <c r="M31" s="102"/>
      <c r="N31" s="102"/>
      <c r="O31" s="101"/>
      <c r="P31" s="102"/>
      <c r="Q31" s="104"/>
      <c r="R31" s="48">
        <f>IF(TRUNC(D31)&lt;&gt;D31,"Column "&amp;$D$9&amp;", Full-time and sandwich &amp; sandwich year-out, "&amp;D$19&amp;", "&amp;$B31&amp;";","")</f>
      </c>
      <c r="S31" s="48">
        <f>IF(TRUNC(E31)&lt;&gt;E31,"Column "&amp;$D$9&amp;", Full-time and sandwich &amp; sandwich year-out, "&amp;E$19&amp;", "&amp;$B31&amp;";","")</f>
      </c>
      <c r="T31" s="48">
        <f>IF(TRUNC(F31)&lt;&gt;F31,"Column "&amp;$D$9&amp;", Part-time, "&amp;F$19&amp;", "&amp;$B31&amp;";","")</f>
      </c>
      <c r="U31" s="49">
        <f>IF(TRUNC(G31)&lt;&gt;G31,"Column "&amp;$D$9&amp;", Part-time, "&amp;G$19&amp;", "&amp;$B31&amp;";","")</f>
      </c>
      <c r="V31" s="47">
        <f>IF(TRUNC(H31)&lt;&gt;H31,"Column "&amp;$H$9&amp;", Full-time and sandwich &amp; sandwich year-out, "&amp;H$19&amp;", "&amp;$B31&amp;";","")</f>
      </c>
      <c r="W31" s="48">
        <f>IF(TRUNC(I31)&lt;&gt;I31,"Column "&amp;$H$9&amp;", Full-time and sandwich &amp; sandwich year-out, "&amp;I$19&amp;", "&amp;$B31&amp;";","")</f>
      </c>
      <c r="X31" s="48">
        <f>IF(TRUNC(J31)&lt;&gt;J31,"Column "&amp;$H$9&amp;", Part-time, "&amp;J$19&amp;", "&amp;$B31&amp;";","")</f>
      </c>
      <c r="Y31" s="49">
        <f>IF(TRUNC(K31)&lt;&gt;K31,"Column "&amp;$H$9&amp;", Part-time, "&amp;K$19&amp;", "&amp;$B31&amp;";","")</f>
      </c>
      <c r="Z31" s="3"/>
      <c r="AA31" s="3"/>
      <c r="AB31" s="47">
        <f>IF(D31&lt;0,"Column "&amp;$D$9&amp;", Full-time and sandwich &amp; sandwich year-out, "&amp;D$19&amp;", "&amp;$B31&amp;";","")</f>
      </c>
      <c r="AC31" s="48">
        <f>IF(E31&lt;0,"Column "&amp;$D$9&amp;", Full-time and sandwich &amp; sandwich year-out, "&amp;E$19&amp;", "&amp;$B31&amp;";","")</f>
      </c>
      <c r="AD31" s="48">
        <f>IF(F31&lt;0,"Column "&amp;$D$9&amp;", Part-time, "&amp;F$19&amp;", "&amp;$B31&amp;";","")</f>
      </c>
      <c r="AE31" s="49">
        <f>IF(G31&lt;0,"Column "&amp;$D$9&amp;", Part-time, "&amp;G$19&amp;", "&amp;$B31&amp;";","")</f>
      </c>
      <c r="AF31" s="47">
        <f>IF(H31&lt;0,"Column "&amp;$H$9&amp;", Full-time and sandwich &amp; sandwich year-out, "&amp;H$19&amp;", "&amp;$B31&amp;";","")</f>
      </c>
      <c r="AG31" s="48">
        <f>IF(I31&lt;0,"Column "&amp;$H$9&amp;", Full-time and sandwich &amp; sandwich year-out, "&amp;I$19&amp;", "&amp;$B31&amp;";","")</f>
      </c>
      <c r="AH31" s="48">
        <f>IF(J31&lt;0,"Column "&amp;$D$9&amp;", Part-time, "&amp;J$19&amp;", "&amp;$B31&amp;";","")</f>
      </c>
      <c r="AI31" s="49">
        <f>IF(K31&lt;0,"Column "&amp;$D$9&amp;", Part-time, "&amp;K$19&amp;", "&amp;$B31&amp;";","")</f>
      </c>
      <c r="AJ31" s="42"/>
      <c r="AK31" s="3"/>
      <c r="AL31" s="3"/>
    </row>
    <row r="32" spans="1:38" ht="12.75">
      <c r="A32" s="86"/>
      <c r="B32" s="26"/>
      <c r="C32" s="67" t="s">
        <v>30</v>
      </c>
      <c r="D32" s="44">
        <v>0</v>
      </c>
      <c r="E32" s="45">
        <v>0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79">
        <v>0</v>
      </c>
      <c r="L32" s="44">
        <v>0</v>
      </c>
      <c r="M32" s="45">
        <v>0</v>
      </c>
      <c r="N32" s="45">
        <v>0</v>
      </c>
      <c r="O32" s="44">
        <v>0</v>
      </c>
      <c r="P32" s="45">
        <v>0</v>
      </c>
      <c r="Q32" s="46">
        <v>0</v>
      </c>
      <c r="R32" s="48"/>
      <c r="S32" s="48"/>
      <c r="T32" s="48"/>
      <c r="U32" s="49"/>
      <c r="V32" s="47"/>
      <c r="W32" s="48"/>
      <c r="X32" s="48"/>
      <c r="Y32" s="49"/>
      <c r="Z32" s="3"/>
      <c r="AA32" s="3"/>
      <c r="AB32" s="47"/>
      <c r="AC32" s="48"/>
      <c r="AD32" s="48"/>
      <c r="AE32" s="49"/>
      <c r="AF32" s="47"/>
      <c r="AG32" s="48"/>
      <c r="AH32" s="48"/>
      <c r="AI32" s="49"/>
      <c r="AJ32" s="42"/>
      <c r="AK32" s="3"/>
      <c r="AL32" s="3"/>
    </row>
    <row r="33" spans="1:38" ht="12.75">
      <c r="A33" s="84"/>
      <c r="B33" s="61" t="s">
        <v>51</v>
      </c>
      <c r="C33" s="37" t="s">
        <v>29</v>
      </c>
      <c r="D33" s="31">
        <f aca="true" t="shared" si="0" ref="D33:Q33">SUM(D23+D25+D27+D29+D31)</f>
        <v>0</v>
      </c>
      <c r="E33" s="76">
        <f t="shared" si="0"/>
        <v>0</v>
      </c>
      <c r="F33" s="31">
        <f t="shared" si="0"/>
        <v>0</v>
      </c>
      <c r="G33" s="76">
        <f t="shared" si="0"/>
        <v>0</v>
      </c>
      <c r="H33" s="31">
        <f t="shared" si="0"/>
        <v>0</v>
      </c>
      <c r="I33" s="76">
        <f t="shared" si="0"/>
        <v>0</v>
      </c>
      <c r="J33" s="31">
        <f t="shared" si="0"/>
        <v>0</v>
      </c>
      <c r="K33" s="76">
        <f t="shared" si="0"/>
        <v>0</v>
      </c>
      <c r="L33" s="31">
        <f t="shared" si="0"/>
        <v>0</v>
      </c>
      <c r="M33" s="32">
        <f t="shared" si="0"/>
        <v>0</v>
      </c>
      <c r="N33" s="76">
        <f t="shared" si="0"/>
        <v>0</v>
      </c>
      <c r="O33" s="31">
        <f t="shared" si="0"/>
        <v>0</v>
      </c>
      <c r="P33" s="32">
        <f t="shared" si="0"/>
        <v>0</v>
      </c>
      <c r="Q33" s="33">
        <f t="shared" si="0"/>
        <v>0</v>
      </c>
      <c r="R33" s="48"/>
      <c r="S33" s="48"/>
      <c r="T33" s="48"/>
      <c r="U33" s="49"/>
      <c r="V33" s="47"/>
      <c r="W33" s="48"/>
      <c r="X33" s="48"/>
      <c r="Y33" s="49"/>
      <c r="Z33" s="3"/>
      <c r="AA33" s="3"/>
      <c r="AB33" s="47"/>
      <c r="AC33" s="48"/>
      <c r="AD33" s="48"/>
      <c r="AE33" s="49"/>
      <c r="AF33" s="47"/>
      <c r="AG33" s="48"/>
      <c r="AH33" s="48"/>
      <c r="AI33" s="49"/>
      <c r="AJ33" s="42"/>
      <c r="AK33" s="3"/>
      <c r="AL33" s="3"/>
    </row>
    <row r="34" spans="1:38" ht="12.75">
      <c r="A34" s="84"/>
      <c r="B34" s="61"/>
      <c r="C34" s="37" t="s">
        <v>30</v>
      </c>
      <c r="D34" s="44">
        <f aca="true" t="shared" si="1" ref="D34:Q34">SUM(D24+D26+D28+D30+D32)</f>
        <v>0</v>
      </c>
      <c r="E34" s="79">
        <f t="shared" si="1"/>
        <v>0</v>
      </c>
      <c r="F34" s="44">
        <f t="shared" si="1"/>
        <v>0</v>
      </c>
      <c r="G34" s="79">
        <f t="shared" si="1"/>
        <v>0</v>
      </c>
      <c r="H34" s="44">
        <f t="shared" si="1"/>
        <v>0</v>
      </c>
      <c r="I34" s="79">
        <f t="shared" si="1"/>
        <v>0</v>
      </c>
      <c r="J34" s="44">
        <f t="shared" si="1"/>
        <v>0</v>
      </c>
      <c r="K34" s="79">
        <f t="shared" si="1"/>
        <v>0</v>
      </c>
      <c r="L34" s="44">
        <f t="shared" si="1"/>
        <v>0</v>
      </c>
      <c r="M34" s="45">
        <f t="shared" si="1"/>
        <v>0</v>
      </c>
      <c r="N34" s="79">
        <f t="shared" si="1"/>
        <v>0</v>
      </c>
      <c r="O34" s="44">
        <f t="shared" si="1"/>
        <v>0</v>
      </c>
      <c r="P34" s="45">
        <f t="shared" si="1"/>
        <v>0</v>
      </c>
      <c r="Q34" s="46">
        <f t="shared" si="1"/>
        <v>0</v>
      </c>
      <c r="R34" s="48"/>
      <c r="S34" s="48"/>
      <c r="T34" s="48"/>
      <c r="U34" s="49"/>
      <c r="V34" s="47"/>
      <c r="W34" s="48"/>
      <c r="X34" s="48"/>
      <c r="Y34" s="49"/>
      <c r="Z34" s="3"/>
      <c r="AA34" s="3"/>
      <c r="AB34" s="47"/>
      <c r="AC34" s="48"/>
      <c r="AD34" s="48"/>
      <c r="AE34" s="49"/>
      <c r="AF34" s="47"/>
      <c r="AG34" s="48"/>
      <c r="AH34" s="48"/>
      <c r="AI34" s="49"/>
      <c r="AJ34" s="42"/>
      <c r="AK34" s="3"/>
      <c r="AL34" s="3"/>
    </row>
    <row r="35" spans="1:38" ht="13.5" thickBot="1">
      <c r="A35" s="87"/>
      <c r="B35" s="89" t="s">
        <v>22</v>
      </c>
      <c r="C35" s="88"/>
      <c r="D35" s="90">
        <f aca="true" t="shared" si="2" ref="D35:K35">SUM(D23:D31)</f>
        <v>0</v>
      </c>
      <c r="E35" s="91">
        <f t="shared" si="2"/>
        <v>0</v>
      </c>
      <c r="F35" s="90">
        <f t="shared" si="2"/>
        <v>0</v>
      </c>
      <c r="G35" s="91">
        <f t="shared" si="2"/>
        <v>0</v>
      </c>
      <c r="H35" s="90">
        <f t="shared" si="2"/>
        <v>0</v>
      </c>
      <c r="I35" s="91">
        <f t="shared" si="2"/>
        <v>0</v>
      </c>
      <c r="J35" s="90">
        <f t="shared" si="2"/>
        <v>0</v>
      </c>
      <c r="K35" s="92">
        <f t="shared" si="2"/>
        <v>0</v>
      </c>
      <c r="L35" s="90">
        <f>SUM(L23:L31)</f>
        <v>0</v>
      </c>
      <c r="M35" s="91">
        <f>SUM(M23:M31)</f>
        <v>0</v>
      </c>
      <c r="N35" s="91">
        <v>0</v>
      </c>
      <c r="O35" s="90">
        <f>SUM(O23:O31)</f>
        <v>0</v>
      </c>
      <c r="P35" s="91">
        <f>SUM(P23:P31)</f>
        <v>0</v>
      </c>
      <c r="Q35" s="93">
        <v>0</v>
      </c>
      <c r="R35" s="51">
        <f>R23&amp;R27&amp;R29&amp;R31</f>
      </c>
      <c r="S35" s="51">
        <f aca="true" t="shared" si="3" ref="S35:Y35">S23&amp;S27&amp;S29&amp;S31</f>
      </c>
      <c r="T35" s="51">
        <f t="shared" si="3"/>
      </c>
      <c r="U35" s="52">
        <f t="shared" si="3"/>
      </c>
      <c r="V35" s="50">
        <f t="shared" si="3"/>
      </c>
      <c r="W35" s="51">
        <f t="shared" si="3"/>
      </c>
      <c r="X35" s="51">
        <f t="shared" si="3"/>
      </c>
      <c r="Y35" s="52">
        <f t="shared" si="3"/>
      </c>
      <c r="Z35" s="3"/>
      <c r="AA35" s="3"/>
      <c r="AB35" s="50">
        <f aca="true" t="shared" si="4" ref="AB35:AI35">AB23&amp;AB27&amp;AB29&amp;AB31</f>
      </c>
      <c r="AC35" s="51">
        <f t="shared" si="4"/>
      </c>
      <c r="AD35" s="51">
        <f t="shared" si="4"/>
      </c>
      <c r="AE35" s="52">
        <f t="shared" si="4"/>
      </c>
      <c r="AF35" s="50">
        <f t="shared" si="4"/>
      </c>
      <c r="AG35" s="51">
        <f t="shared" si="4"/>
      </c>
      <c r="AH35" s="51">
        <f t="shared" si="4"/>
      </c>
      <c r="AI35" s="52">
        <f t="shared" si="4"/>
      </c>
      <c r="AJ35" s="42"/>
      <c r="AK35" s="3"/>
      <c r="AL35" s="3"/>
    </row>
    <row r="36" spans="1:38" ht="12.75" hidden="1">
      <c r="A36" s="13"/>
      <c r="B36" s="53"/>
      <c r="C36" s="53"/>
      <c r="D36" s="54" t="str">
        <f>IF(AND(R37="",AB37="",D63="",D69="",F66=""),"Validation: OK","Validation: Failure (see below table)")</f>
        <v>Validation: OK</v>
      </c>
      <c r="E36" s="55"/>
      <c r="F36" s="55"/>
      <c r="G36" s="55"/>
      <c r="H36" s="54" t="str">
        <f>IF(AND(V37="",AF37="",H63=""),"Validation: OK","Validation: Failure (see below table)")</f>
        <v>Validation: OK</v>
      </c>
      <c r="I36" s="55"/>
      <c r="J36" s="55"/>
      <c r="K36" s="55"/>
      <c r="L36" s="54" t="str">
        <f>IF(AND(Z37="",AK37="",L63=""),"Validation: OK","Validation: Failure (see below table)")</f>
        <v>Validation: OK</v>
      </c>
      <c r="M36" s="55"/>
      <c r="N36" s="55"/>
      <c r="O36" s="55"/>
      <c r="P36" s="55"/>
      <c r="Q36" s="55"/>
      <c r="R36" s="56"/>
      <c r="S36" s="56"/>
      <c r="T36" s="56"/>
      <c r="U36" s="56"/>
      <c r="V36" s="56"/>
      <c r="W36" s="56"/>
      <c r="X36" s="56"/>
      <c r="Y36" s="56"/>
      <c r="Z36" s="3"/>
      <c r="AA36" s="3"/>
      <c r="AB36" s="56"/>
      <c r="AC36" s="56"/>
      <c r="AD36" s="56"/>
      <c r="AE36" s="56"/>
      <c r="AF36" s="56"/>
      <c r="AG36" s="56"/>
      <c r="AH36" s="56"/>
      <c r="AI36" s="56"/>
      <c r="AJ36" s="56"/>
      <c r="AK36" s="3"/>
      <c r="AL36" s="3"/>
    </row>
    <row r="37" spans="1:38" ht="12.75">
      <c r="A37" s="3"/>
      <c r="B37" s="57"/>
      <c r="C37" s="5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59">
        <f>R35&amp;S35&amp;T35&amp;U35</f>
      </c>
      <c r="S37" s="58"/>
      <c r="T37" s="58"/>
      <c r="U37" s="58" t="s">
        <v>24</v>
      </c>
      <c r="V37" s="59">
        <f>V35&amp;W35&amp;X35&amp;Y35</f>
      </c>
      <c r="W37" s="58"/>
      <c r="X37" s="58"/>
      <c r="Y37" s="58"/>
      <c r="Z37" s="3"/>
      <c r="AA37" s="58" t="s">
        <v>23</v>
      </c>
      <c r="AB37" s="59">
        <f>AB35&amp;AC35&amp;AD35&amp;AE35</f>
      </c>
      <c r="AC37" s="58"/>
      <c r="AD37" s="58"/>
      <c r="AE37" s="58" t="s">
        <v>24</v>
      </c>
      <c r="AF37" s="59">
        <f>AF35&amp;AG35&amp;AH35&amp;AI35</f>
      </c>
      <c r="AG37" s="58"/>
      <c r="AH37" s="58"/>
      <c r="AI37" s="58"/>
      <c r="AJ37" s="58"/>
      <c r="AK37" s="3"/>
      <c r="AL37" s="3"/>
    </row>
    <row r="38" spans="1:38" ht="14.25" hidden="1">
      <c r="A38" s="60" t="s">
        <v>25</v>
      </c>
      <c r="B38" s="25"/>
      <c r="C38" s="2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conditionalFormatting sqref="E36:G36 I36:K36 M36:Q36">
    <cfRule type="cellIs" priority="1" dxfId="1" operator="lessThan" stopIfTrue="1">
      <formula>0</formula>
    </cfRule>
    <cfRule type="cellIs" priority="2" dxfId="1" operator="notEqual" stopIfTrue="1">
      <formula>ROUND(E36,3)</formula>
    </cfRule>
    <cfRule type="expression" priority="3" dxfId="1" stopIfTrue="1">
      <formula>E135&lt;&gt;""</formula>
    </cfRule>
  </conditionalFormatting>
  <conditionalFormatting sqref="D25:E28">
    <cfRule type="expression" priority="4" dxfId="1" stopIfTrue="1">
      <formula>$D$60&amp;R25&amp;AB25&lt;&gt;""</formula>
    </cfRule>
    <cfRule type="cellIs" priority="5" dxfId="3" operator="equal" stopIfTrue="1">
      <formula>0</formula>
    </cfRule>
  </conditionalFormatting>
  <conditionalFormatting sqref="D29:E30">
    <cfRule type="expression" priority="6" dxfId="1" stopIfTrue="1">
      <formula>$D$61&amp;R29&amp;AB29&lt;&gt;""</formula>
    </cfRule>
    <cfRule type="cellIs" priority="7" dxfId="3" operator="equal" stopIfTrue="1">
      <formula>0</formula>
    </cfRule>
  </conditionalFormatting>
  <conditionalFormatting sqref="D31:E34 F33:Q34">
    <cfRule type="expression" priority="8" dxfId="1" stopIfTrue="1">
      <formula>$D$62&amp;R31&amp;AB31&lt;&gt;""</formula>
    </cfRule>
    <cfRule type="cellIs" priority="9" dxfId="3" operator="equal" stopIfTrue="1">
      <formula>0</formula>
    </cfRule>
  </conditionalFormatting>
  <conditionalFormatting sqref="F25:G28">
    <cfRule type="expression" priority="10" dxfId="1" stopIfTrue="1">
      <formula>$F$60&amp;T25&amp;AD25&lt;&gt;""</formula>
    </cfRule>
    <cfRule type="cellIs" priority="11" dxfId="3" operator="equal" stopIfTrue="1">
      <formula>0</formula>
    </cfRule>
  </conditionalFormatting>
  <conditionalFormatting sqref="F29:G30">
    <cfRule type="expression" priority="12" dxfId="1" stopIfTrue="1">
      <formula>$F$61&amp;T29&amp;AD29&lt;&gt;""</formula>
    </cfRule>
    <cfRule type="cellIs" priority="13" dxfId="3" operator="equal" stopIfTrue="1">
      <formula>0</formula>
    </cfRule>
  </conditionalFormatting>
  <conditionalFormatting sqref="F31:G32">
    <cfRule type="expression" priority="14" dxfId="1" stopIfTrue="1">
      <formula>$F$62&amp;T31&amp;AD31&lt;&gt;""</formula>
    </cfRule>
    <cfRule type="cellIs" priority="15" dxfId="3" operator="equal" stopIfTrue="1">
      <formula>0</formula>
    </cfRule>
  </conditionalFormatting>
  <conditionalFormatting sqref="H23:I28">
    <cfRule type="expression" priority="16" dxfId="1" stopIfTrue="1">
      <formula>$H$60&amp;V23&amp;AF23&lt;&gt;""</formula>
    </cfRule>
    <cfRule type="cellIs" priority="17" dxfId="3" operator="equal" stopIfTrue="1">
      <formula>0</formula>
    </cfRule>
  </conditionalFormatting>
  <conditionalFormatting sqref="H29:I30">
    <cfRule type="expression" priority="18" dxfId="1" stopIfTrue="1">
      <formula>$H$61&amp;V29&amp;AF29&lt;&gt;""</formula>
    </cfRule>
    <cfRule type="cellIs" priority="19" dxfId="3" operator="equal" stopIfTrue="1">
      <formula>0</formula>
    </cfRule>
  </conditionalFormatting>
  <conditionalFormatting sqref="H31:I32">
    <cfRule type="expression" priority="20" dxfId="1" stopIfTrue="1">
      <formula>$H$62&amp;V31&amp;AF31&lt;&gt;""</formula>
    </cfRule>
    <cfRule type="cellIs" priority="21" dxfId="3" operator="equal" stopIfTrue="1">
      <formula>0</formula>
    </cfRule>
  </conditionalFormatting>
  <conditionalFormatting sqref="D21:E24 F21:Q22">
    <cfRule type="expression" priority="22" dxfId="1" stopIfTrue="1">
      <formula>$D$60&amp;R21&amp;AB21&amp;$D$69&lt;&gt;""</formula>
    </cfRule>
    <cfRule type="cellIs" priority="23" dxfId="3" operator="equal" stopIfTrue="1">
      <formula>0</formula>
    </cfRule>
  </conditionalFormatting>
  <conditionalFormatting sqref="F23:G24">
    <cfRule type="expression" priority="24" dxfId="1" stopIfTrue="1">
      <formula>$F$60&amp;T23&amp;AD23&amp;$F$66&lt;&gt;""</formula>
    </cfRule>
    <cfRule type="cellIs" priority="25" dxfId="3" operator="equal" stopIfTrue="1">
      <formula>0</formula>
    </cfRule>
  </conditionalFormatting>
  <conditionalFormatting sqref="J31:K32">
    <cfRule type="expression" priority="26" dxfId="1" stopIfTrue="1">
      <formula>$J$62&amp;X31&amp;AH31&lt;&gt;""</formula>
    </cfRule>
    <cfRule type="cellIs" priority="27" dxfId="3" operator="equal" stopIfTrue="1">
      <formula>0</formula>
    </cfRule>
  </conditionalFormatting>
  <conditionalFormatting sqref="J29:K30">
    <cfRule type="expression" priority="28" dxfId="1" stopIfTrue="1">
      <formula>$J$61&amp;X29&amp;AH29&lt;&gt;""</formula>
    </cfRule>
    <cfRule type="cellIs" priority="29" dxfId="3" operator="equal" stopIfTrue="1">
      <formula>0</formula>
    </cfRule>
  </conditionalFormatting>
  <conditionalFormatting sqref="J23:K28">
    <cfRule type="expression" priority="30" dxfId="1" stopIfTrue="1">
      <formula>$J$60&amp;X23&amp;AH23&lt;&gt;""</formula>
    </cfRule>
    <cfRule type="cellIs" priority="31" dxfId="3" operator="equal" stopIfTrue="1">
      <formula>0</formula>
    </cfRule>
  </conditionalFormatting>
  <conditionalFormatting sqref="Q23:Q28 L23:N28">
    <cfRule type="expression" priority="32" dxfId="1" stopIfTrue="1">
      <formula>$H$60&amp;Z23&amp;AK23&lt;&gt;""</formula>
    </cfRule>
    <cfRule type="cellIs" priority="33" dxfId="3" operator="equal" stopIfTrue="1">
      <formula>0</formula>
    </cfRule>
  </conditionalFormatting>
  <conditionalFormatting sqref="L29:N30 Q29:Q30">
    <cfRule type="expression" priority="34" dxfId="1" stopIfTrue="1">
      <formula>$H$61&amp;Z29&amp;AK29&lt;&gt;""</formula>
    </cfRule>
    <cfRule type="cellIs" priority="35" dxfId="3" operator="equal" stopIfTrue="1">
      <formula>0</formula>
    </cfRule>
  </conditionalFormatting>
  <conditionalFormatting sqref="L31:N32 Q31:Q32">
    <cfRule type="expression" priority="36" dxfId="1" stopIfTrue="1">
      <formula>$H$62&amp;Z31&amp;AK31&lt;&gt;""</formula>
    </cfRule>
    <cfRule type="cellIs" priority="37" dxfId="3" operator="equal" stopIfTrue="1">
      <formula>0</formula>
    </cfRule>
  </conditionalFormatting>
  <conditionalFormatting sqref="O31:P32">
    <cfRule type="expression" priority="38" dxfId="1" stopIfTrue="1">
      <formula>$J$62&amp;AB31&amp;AM31&lt;&gt;""</formula>
    </cfRule>
    <cfRule type="cellIs" priority="39" dxfId="3" operator="equal" stopIfTrue="1">
      <formula>0</formula>
    </cfRule>
  </conditionalFormatting>
  <conditionalFormatting sqref="O29:P30">
    <cfRule type="expression" priority="40" dxfId="1" stopIfTrue="1">
      <formula>$J$61&amp;AB29&amp;AM29&lt;&gt;""</formula>
    </cfRule>
    <cfRule type="cellIs" priority="41" dxfId="3" operator="equal" stopIfTrue="1">
      <formula>0</formula>
    </cfRule>
  </conditionalFormatting>
  <conditionalFormatting sqref="O23:P28">
    <cfRule type="expression" priority="42" dxfId="1" stopIfTrue="1">
      <formula>$J$60&amp;AB23&amp;AM23&lt;&gt;""</formula>
    </cfRule>
    <cfRule type="cellIs" priority="43" dxfId="3" operator="equal" stopIfTrue="1">
      <formula>0</formula>
    </cfRule>
  </conditionalFormatting>
  <conditionalFormatting sqref="D35:Q35">
    <cfRule type="cellIs" priority="44" dxfId="1" operator="lessThan" stopIfTrue="1">
      <formula>0</formula>
    </cfRule>
    <cfRule type="cellIs" priority="45" dxfId="1" operator="notEqual" stopIfTrue="1">
      <formula>ROUND(D35,3)</formula>
    </cfRule>
    <cfRule type="cellIs" priority="46" dxfId="3" operator="equal" stopIfTrue="1">
      <formula>0</formula>
    </cfRule>
  </conditionalFormatting>
  <conditionalFormatting sqref="D8 H8 L8">
    <cfRule type="cellIs" priority="47" dxfId="1" operator="notEqual" stopIfTrue="1">
      <formula>"Validation: OK"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2" r:id="rId1"/>
  <ignoredErrors>
    <ignoredError sqref="D33:D34 E33:E34 F33:F34 G33:G34 H33:H34 I33:I34 J33:J34 K33:K34 L33:L34 M33:M34 N33:N34 O33:O34 P33:P34 Q33:Q34" unlockedFormula="1"/>
    <ignoredError sqref="D35:M35 O35:P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2.7109375" style="0" customWidth="1"/>
    <col min="3" max="3" width="12.421875" style="0" bestFit="1" customWidth="1"/>
    <col min="4" max="7" width="13.421875" style="0" customWidth="1"/>
  </cols>
  <sheetData>
    <row r="1" spans="1:7" ht="18">
      <c r="A1" s="1" t="s">
        <v>40</v>
      </c>
      <c r="B1" s="1"/>
      <c r="C1" s="1"/>
      <c r="D1" s="3"/>
      <c r="E1" s="3"/>
      <c r="F1" s="3"/>
      <c r="G1" s="3"/>
    </row>
    <row r="2" spans="1:7" ht="12.75">
      <c r="A2" s="2"/>
      <c r="B2" s="2"/>
      <c r="C2" s="2"/>
      <c r="D2" s="3"/>
      <c r="E2" s="3"/>
      <c r="F2" s="3"/>
      <c r="G2" s="3"/>
    </row>
    <row r="3" spans="1:7" ht="15.75">
      <c r="A3" s="7" t="s">
        <v>46</v>
      </c>
      <c r="B3" s="7"/>
      <c r="C3" s="7"/>
      <c r="D3" s="2" t="s">
        <v>41</v>
      </c>
      <c r="E3" s="3"/>
      <c r="F3" s="3" t="s">
        <v>43</v>
      </c>
      <c r="G3" s="3"/>
    </row>
    <row r="4" spans="1:7" ht="15.75">
      <c r="A4" s="7" t="s">
        <v>47</v>
      </c>
      <c r="B4" s="7"/>
      <c r="C4" s="7"/>
      <c r="D4" s="2" t="s">
        <v>45</v>
      </c>
      <c r="E4" s="3"/>
      <c r="F4" s="3" t="s">
        <v>44</v>
      </c>
      <c r="G4" s="3"/>
    </row>
    <row r="5" spans="1:7" ht="15.75">
      <c r="A5" s="7" t="s">
        <v>53</v>
      </c>
      <c r="B5" s="7"/>
      <c r="C5" s="7"/>
      <c r="D5" s="2" t="s">
        <v>42</v>
      </c>
      <c r="E5" s="3"/>
      <c r="F5" s="3"/>
      <c r="G5" s="3"/>
    </row>
    <row r="7" spans="1:7" ht="15.75" hidden="1">
      <c r="A7" s="105">
        <f>IF(SUM(E31,G31)=D42,"","ERROR: The total entered for part-time does not match the total returned in column  6(c) of table 3 of HESES04/HEIFES04")</f>
      </c>
      <c r="B7" s="106"/>
      <c r="C7" s="106"/>
      <c r="D7" s="106"/>
      <c r="E7" s="106"/>
      <c r="F7" s="106"/>
      <c r="G7" s="106"/>
    </row>
    <row r="8" spans="1:7" ht="16.5" thickBot="1">
      <c r="A8" s="107"/>
      <c r="B8" s="106"/>
      <c r="C8" s="106"/>
      <c r="D8" s="108" t="s">
        <v>54</v>
      </c>
      <c r="E8" s="106"/>
      <c r="F8" s="108" t="s">
        <v>54</v>
      </c>
      <c r="G8" s="106"/>
    </row>
    <row r="9" spans="1:7" ht="16.5" hidden="1" thickBot="1">
      <c r="A9" s="109"/>
      <c r="B9" s="106"/>
      <c r="C9" s="106"/>
      <c r="D9" s="106"/>
      <c r="E9" s="106"/>
      <c r="F9" s="106"/>
      <c r="G9" s="106"/>
    </row>
    <row r="10" spans="1:7" ht="12.75" hidden="1">
      <c r="A10" s="110" t="s">
        <v>55</v>
      </c>
      <c r="B10" s="110" t="s">
        <v>56</v>
      </c>
      <c r="C10" s="110"/>
      <c r="D10" s="110" t="s">
        <v>57</v>
      </c>
      <c r="E10" s="110" t="s">
        <v>58</v>
      </c>
      <c r="F10" s="110" t="s">
        <v>59</v>
      </c>
      <c r="G10" s="110" t="s">
        <v>60</v>
      </c>
    </row>
    <row r="11" spans="1:7" ht="13.5" hidden="1" thickBot="1">
      <c r="A11" s="3"/>
      <c r="B11" s="110" t="s">
        <v>61</v>
      </c>
      <c r="C11" s="110"/>
      <c r="D11" s="110" t="s">
        <v>62</v>
      </c>
      <c r="E11" s="3"/>
      <c r="F11" s="3"/>
      <c r="G11" s="3"/>
    </row>
    <row r="12" spans="1:7" ht="12.75">
      <c r="A12" s="80"/>
      <c r="B12" s="8"/>
      <c r="C12" s="72"/>
      <c r="D12" s="9">
        <v>1</v>
      </c>
      <c r="E12" s="10"/>
      <c r="F12" s="9">
        <v>2</v>
      </c>
      <c r="G12" s="111"/>
    </row>
    <row r="13" spans="1:7" ht="12.75">
      <c r="A13" s="81"/>
      <c r="B13" s="13"/>
      <c r="C13" s="73"/>
      <c r="D13" s="14"/>
      <c r="E13" s="15"/>
      <c r="F13" s="14"/>
      <c r="G13" s="71"/>
    </row>
    <row r="14" spans="1:7" ht="12.75">
      <c r="A14" s="81"/>
      <c r="B14" s="13"/>
      <c r="C14" s="73"/>
      <c r="D14" s="14" t="s">
        <v>154</v>
      </c>
      <c r="E14" s="15"/>
      <c r="F14" s="14" t="s">
        <v>158</v>
      </c>
      <c r="G14" s="71"/>
    </row>
    <row r="15" spans="1:7" ht="12.75">
      <c r="A15" s="81"/>
      <c r="B15" s="13"/>
      <c r="C15" s="73"/>
      <c r="D15" s="14" t="s">
        <v>155</v>
      </c>
      <c r="E15" s="15"/>
      <c r="F15" s="14" t="s">
        <v>159</v>
      </c>
      <c r="G15" s="71"/>
    </row>
    <row r="16" spans="1:7" ht="12.75">
      <c r="A16" s="81"/>
      <c r="B16" s="13"/>
      <c r="C16" s="73"/>
      <c r="D16" s="14" t="s">
        <v>156</v>
      </c>
      <c r="E16" s="15"/>
      <c r="F16" s="14" t="s">
        <v>160</v>
      </c>
      <c r="G16" s="71"/>
    </row>
    <row r="17" spans="1:7" ht="12.75">
      <c r="A17" s="81"/>
      <c r="B17" s="13"/>
      <c r="C17" s="73"/>
      <c r="D17" s="252" t="s">
        <v>157</v>
      </c>
      <c r="E17" s="253"/>
      <c r="F17" s="252" t="s">
        <v>161</v>
      </c>
      <c r="G17" s="505"/>
    </row>
    <row r="18" spans="1:7" ht="51">
      <c r="A18" s="82" t="s">
        <v>69</v>
      </c>
      <c r="B18" s="112" t="s">
        <v>70</v>
      </c>
      <c r="C18" s="28" t="s">
        <v>13</v>
      </c>
      <c r="D18" s="113" t="s">
        <v>71</v>
      </c>
      <c r="E18" s="114" t="s">
        <v>6</v>
      </c>
      <c r="F18" s="115" t="s">
        <v>71</v>
      </c>
      <c r="G18" s="116" t="s">
        <v>6</v>
      </c>
    </row>
    <row r="19" spans="1:7" ht="12.75">
      <c r="A19" s="117"/>
      <c r="B19" s="21"/>
      <c r="C19" s="118" t="s">
        <v>37</v>
      </c>
      <c r="D19" s="119">
        <v>0</v>
      </c>
      <c r="E19" s="119">
        <v>0</v>
      </c>
      <c r="F19" s="119">
        <v>0</v>
      </c>
      <c r="G19" s="120">
        <v>0</v>
      </c>
    </row>
    <row r="20" spans="1:7" ht="12.75">
      <c r="A20" s="81"/>
      <c r="B20" s="13"/>
      <c r="C20" s="37" t="s">
        <v>72</v>
      </c>
      <c r="D20" s="121">
        <v>0</v>
      </c>
      <c r="E20" s="121">
        <v>0</v>
      </c>
      <c r="F20" s="121">
        <v>0</v>
      </c>
      <c r="G20" s="122">
        <v>0</v>
      </c>
    </row>
    <row r="21" spans="1:7" ht="12.75">
      <c r="A21" s="123"/>
      <c r="B21" s="124">
        <f aca="true" t="shared" si="0" ref="B21:B30">IF(A21="","",VLOOKUP(A21,$N$47:$O$585,2,FALSE))</f>
      </c>
      <c r="C21" s="62" t="s">
        <v>20</v>
      </c>
      <c r="D21" s="125">
        <v>0</v>
      </c>
      <c r="E21" s="125">
        <v>0</v>
      </c>
      <c r="F21" s="125">
        <v>0</v>
      </c>
      <c r="G21" s="126">
        <v>0</v>
      </c>
    </row>
    <row r="22" spans="1:7" ht="12.75">
      <c r="A22" s="127"/>
      <c r="B22" s="128">
        <f t="shared" si="0"/>
      </c>
      <c r="C22" s="23" t="s">
        <v>37</v>
      </c>
      <c r="D22" s="129">
        <v>0</v>
      </c>
      <c r="E22" s="129">
        <v>0</v>
      </c>
      <c r="F22" s="129">
        <v>0</v>
      </c>
      <c r="G22" s="130">
        <v>0</v>
      </c>
    </row>
    <row r="23" spans="1:7" ht="12.75">
      <c r="A23" s="131"/>
      <c r="B23" s="13">
        <f t="shared" si="0"/>
      </c>
      <c r="C23" s="37" t="s">
        <v>72</v>
      </c>
      <c r="D23" s="121">
        <v>0</v>
      </c>
      <c r="E23" s="121">
        <v>0</v>
      </c>
      <c r="F23" s="121">
        <v>0</v>
      </c>
      <c r="G23" s="122">
        <v>0</v>
      </c>
    </row>
    <row r="24" spans="1:7" ht="12.75">
      <c r="A24" s="123"/>
      <c r="B24" s="124">
        <f t="shared" si="0"/>
      </c>
      <c r="C24" s="62" t="s">
        <v>20</v>
      </c>
      <c r="D24" s="125">
        <v>0</v>
      </c>
      <c r="E24" s="125">
        <v>0</v>
      </c>
      <c r="F24" s="125">
        <v>0</v>
      </c>
      <c r="G24" s="126">
        <v>0</v>
      </c>
    </row>
    <row r="25" spans="1:7" ht="12.75">
      <c r="A25" s="127"/>
      <c r="B25" s="128">
        <f t="shared" si="0"/>
      </c>
      <c r="C25" s="23" t="s">
        <v>37</v>
      </c>
      <c r="D25" s="129">
        <v>0</v>
      </c>
      <c r="E25" s="129">
        <v>0</v>
      </c>
      <c r="F25" s="129">
        <v>0</v>
      </c>
      <c r="G25" s="130">
        <v>0</v>
      </c>
    </row>
    <row r="26" spans="1:7" ht="12.75">
      <c r="A26" s="131"/>
      <c r="B26" s="13">
        <f t="shared" si="0"/>
      </c>
      <c r="C26" s="37" t="s">
        <v>72</v>
      </c>
      <c r="D26" s="121">
        <v>0</v>
      </c>
      <c r="E26" s="121">
        <v>0</v>
      </c>
      <c r="F26" s="121">
        <v>0</v>
      </c>
      <c r="G26" s="122">
        <v>0</v>
      </c>
    </row>
    <row r="27" spans="1:7" ht="12.75">
      <c r="A27" s="123"/>
      <c r="B27" s="124">
        <f t="shared" si="0"/>
      </c>
      <c r="C27" s="62" t="s">
        <v>20</v>
      </c>
      <c r="D27" s="125">
        <v>0</v>
      </c>
      <c r="E27" s="125">
        <v>0</v>
      </c>
      <c r="F27" s="125">
        <v>0</v>
      </c>
      <c r="G27" s="126">
        <v>0</v>
      </c>
    </row>
    <row r="28" spans="1:7" ht="12.75">
      <c r="A28" s="127"/>
      <c r="B28" s="128">
        <f t="shared" si="0"/>
      </c>
      <c r="C28" s="23" t="s">
        <v>37</v>
      </c>
      <c r="D28" s="129">
        <v>0</v>
      </c>
      <c r="E28" s="129">
        <v>0</v>
      </c>
      <c r="F28" s="129">
        <v>0</v>
      </c>
      <c r="G28" s="130">
        <v>0</v>
      </c>
    </row>
    <row r="29" spans="1:7" ht="12.75">
      <c r="A29" s="131"/>
      <c r="B29" s="13">
        <f t="shared" si="0"/>
      </c>
      <c r="C29" s="37" t="s">
        <v>72</v>
      </c>
      <c r="D29" s="121">
        <v>0</v>
      </c>
      <c r="E29" s="121">
        <v>0</v>
      </c>
      <c r="F29" s="121">
        <v>0</v>
      </c>
      <c r="G29" s="122">
        <v>0</v>
      </c>
    </row>
    <row r="30" spans="1:7" ht="12.75">
      <c r="A30" s="132"/>
      <c r="B30" s="133">
        <f t="shared" si="0"/>
      </c>
      <c r="C30" s="37" t="s">
        <v>20</v>
      </c>
      <c r="D30" s="121">
        <v>0</v>
      </c>
      <c r="E30" s="121">
        <v>0</v>
      </c>
      <c r="F30" s="121">
        <v>0</v>
      </c>
      <c r="G30" s="122">
        <v>0</v>
      </c>
    </row>
    <row r="31" spans="1:7" ht="12.75">
      <c r="A31" s="134" t="s">
        <v>73</v>
      </c>
      <c r="B31" s="135"/>
      <c r="C31" s="118" t="s">
        <v>37</v>
      </c>
      <c r="D31" s="136">
        <f aca="true" t="shared" si="1" ref="D31:G33">SUM(D19+D22+D25+D28)</f>
        <v>0</v>
      </c>
      <c r="E31" s="136">
        <f t="shared" si="1"/>
        <v>0</v>
      </c>
      <c r="F31" s="136">
        <f t="shared" si="1"/>
        <v>0</v>
      </c>
      <c r="G31" s="137">
        <f t="shared" si="1"/>
        <v>0</v>
      </c>
    </row>
    <row r="32" spans="1:7" ht="12.75">
      <c r="A32" s="131"/>
      <c r="B32" s="13"/>
      <c r="C32" s="37" t="s">
        <v>72</v>
      </c>
      <c r="D32" s="121">
        <f t="shared" si="1"/>
        <v>0</v>
      </c>
      <c r="E32" s="121">
        <f t="shared" si="1"/>
        <v>0</v>
      </c>
      <c r="F32" s="121">
        <f t="shared" si="1"/>
        <v>0</v>
      </c>
      <c r="G32" s="122">
        <f t="shared" si="1"/>
        <v>0</v>
      </c>
    </row>
    <row r="33" spans="1:7" ht="12.75">
      <c r="A33" s="131"/>
      <c r="B33" s="133"/>
      <c r="C33" s="67" t="s">
        <v>20</v>
      </c>
      <c r="D33" s="138">
        <f t="shared" si="1"/>
        <v>0</v>
      </c>
      <c r="E33" s="138">
        <f t="shared" si="1"/>
        <v>0</v>
      </c>
      <c r="F33" s="138">
        <f t="shared" si="1"/>
        <v>0</v>
      </c>
      <c r="G33" s="139">
        <f t="shared" si="1"/>
        <v>0</v>
      </c>
    </row>
    <row r="34" spans="1:7" ht="13.5" thickBot="1">
      <c r="A34" s="140"/>
      <c r="B34" s="141"/>
      <c r="C34" s="142" t="s">
        <v>22</v>
      </c>
      <c r="D34" s="143">
        <f>SUM(D31:D33)</f>
        <v>0</v>
      </c>
      <c r="E34" s="143">
        <f>SUM(E31:E33)</f>
        <v>0</v>
      </c>
      <c r="F34" s="143">
        <f>SUM(F31:F33)</f>
        <v>0</v>
      </c>
      <c r="G34" s="144">
        <f>SUM(G31:G33)</f>
        <v>0</v>
      </c>
    </row>
    <row r="35" spans="1:7" ht="12.75">
      <c r="A35" s="145"/>
      <c r="B35" s="3"/>
      <c r="C35" s="3"/>
      <c r="D35" s="3"/>
      <c r="E35" s="3"/>
      <c r="F35" s="3"/>
      <c r="G35" s="3"/>
    </row>
    <row r="36" spans="1:7" ht="12.75">
      <c r="A36" s="145"/>
      <c r="B36" s="3"/>
      <c r="C36" s="3"/>
      <c r="D36" s="3"/>
      <c r="E36" s="3"/>
      <c r="F36" s="3"/>
      <c r="G36" s="3"/>
    </row>
    <row r="37" spans="1:7" ht="12.75">
      <c r="A37" s="146"/>
      <c r="B37" s="3"/>
      <c r="C37" s="3"/>
      <c r="D37" s="3"/>
      <c r="E37" s="3"/>
      <c r="F37" s="3"/>
      <c r="G37" s="3"/>
    </row>
    <row r="38" spans="1:7" ht="12.75">
      <c r="A38" s="147"/>
      <c r="E38" s="3"/>
      <c r="F38" s="3"/>
      <c r="G38" s="3"/>
    </row>
    <row r="39" spans="1:7" ht="12.75">
      <c r="A39" s="3"/>
      <c r="E39" s="3"/>
      <c r="F39" s="3"/>
      <c r="G39" s="3"/>
    </row>
    <row r="40" spans="1:7" ht="12.75">
      <c r="A40" s="3"/>
      <c r="B40" s="509"/>
      <c r="C40" s="510"/>
      <c r="D40" s="510"/>
      <c r="E40" s="3"/>
      <c r="F40" s="3"/>
      <c r="G40" s="3"/>
    </row>
    <row r="41" spans="2:4" ht="12.75">
      <c r="B41" s="509"/>
      <c r="C41" s="510"/>
      <c r="D41" s="510"/>
    </row>
    <row r="42" spans="2:4" ht="12.75">
      <c r="B42" s="13"/>
      <c r="C42" s="148"/>
      <c r="D42" s="148"/>
    </row>
    <row r="43" spans="2:4" ht="12.75">
      <c r="B43" s="13"/>
      <c r="C43" s="149"/>
      <c r="D43" s="149"/>
    </row>
    <row r="44" spans="2:4" ht="12.75">
      <c r="B44" s="13"/>
      <c r="C44" s="149"/>
      <c r="D44" s="149"/>
    </row>
  </sheetData>
  <sheetProtection/>
  <mergeCells count="3">
    <mergeCell ref="B40:B41"/>
    <mergeCell ref="C40:C41"/>
    <mergeCell ref="D40:D41"/>
  </mergeCells>
  <conditionalFormatting sqref="C42 D31:G31">
    <cfRule type="expression" priority="1" dxfId="1" stopIfTrue="1">
      <formula>#REF!&lt;&gt;""</formula>
    </cfRule>
  </conditionalFormatting>
  <conditionalFormatting sqref="D42 A7">
    <cfRule type="expression" priority="2" dxfId="0" stopIfTrue="1">
      <formula>$A$7&lt;&gt;""</formula>
    </cfRule>
  </conditionalFormatting>
  <dataValidations count="2">
    <dataValidation allowBlank="1" showInputMessage="1" showErrorMessage="1" error="Please select an institution from the drop-down menu" sqref="A19:A20"/>
    <dataValidation type="list" allowBlank="1" showInputMessage="1" showErrorMessage="1" error="Please select an institution from the drop-down menu" sqref="A21:A30 A32:A33">
      <formula1>$N$47:$N$585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1"/>
  <ignoredErrors>
    <ignoredError sqref="D32:D33 E32:E33 F32:F33 G32:G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HESES05</dc:title>
  <dc:subject/>
  <dc:creator>Francesca Ezzelino</dc:creator>
  <cp:keywords/>
  <dc:description/>
  <cp:lastModifiedBy>efrlibyd</cp:lastModifiedBy>
  <cp:lastPrinted>2005-09-20T08:12:38Z</cp:lastPrinted>
  <dcterms:created xsi:type="dcterms:W3CDTF">2005-07-04T09:11:15Z</dcterms:created>
  <dcterms:modified xsi:type="dcterms:W3CDTF">2012-05-11T14:28:29Z</dcterms:modified>
  <cp:category/>
  <cp:version/>
  <cp:contentType/>
  <cp:contentStatus/>
</cp:coreProperties>
</file>